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31" yWindow="1125" windowWidth="15480" windowHeight="8715" activeTab="0"/>
  </bookViews>
  <sheets>
    <sheet name="OCC" sheetId="1" r:id="rId1"/>
  </sheets>
  <definedNames>
    <definedName name="nn">#REF!</definedName>
    <definedName name="UU">#REF!</definedName>
    <definedName name="бб">#REF!</definedName>
    <definedName name="юю">#REF!</definedName>
  </definedNames>
  <calcPr fullCalcOnLoad="1"/>
</workbook>
</file>

<file path=xl/sharedStrings.xml><?xml version="1.0" encoding="utf-8"?>
<sst xmlns="http://schemas.openxmlformats.org/spreadsheetml/2006/main" count="1964" uniqueCount="431">
  <si>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</si>
  <si>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</si>
  <si>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</si>
  <si>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</si>
  <si>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</si>
  <si>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</si>
  <si>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</si>
  <si>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</si>
  <si>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</si>
  <si>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</si>
  <si>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</si>
  <si>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</si>
  <si>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</si>
  <si>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</si>
  <si>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ТОО "Oil Construction Company"</t>
  </si>
  <si>
    <t>РК, г. Актау, мкр 13, д33/1, каб. 310.</t>
  </si>
  <si>
    <t>Дополнительная характеристика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</si>
  <si>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</si>
  <si>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</si>
  <si>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</si>
  <si>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</si>
  <si>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</si>
  <si>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</si>
  <si>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</si>
  <si>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</si>
  <si>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</si>
  <si>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ОТ</t>
  </si>
  <si>
    <t>авансовый платеж - 0%, оставшаяся часть в течении 30 рабочих дней с момента подписания первичных документов</t>
  </si>
  <si>
    <t>DDP</t>
  </si>
  <si>
    <t>ОИ</t>
  </si>
  <si>
    <t>РК, Мангистауская область,пос.Ынтымак , база РЗУ ТОО «ОСС»</t>
  </si>
  <si>
    <t>062</t>
  </si>
  <si>
    <t>" Утвержден "</t>
  </si>
  <si>
    <t xml:space="preserve">Приказом директора </t>
  </si>
  <si>
    <t>1770 Т</t>
  </si>
  <si>
    <t>16.21.91</t>
  </si>
  <si>
    <t>Брусчатка</t>
  </si>
  <si>
    <t>размер 30х30 толщ. 3 см</t>
  </si>
  <si>
    <t>1 квартал</t>
  </si>
  <si>
    <t>м2</t>
  </si>
  <si>
    <t>2012г</t>
  </si>
  <si>
    <t>1771 Т</t>
  </si>
  <si>
    <t>ХДМ</t>
  </si>
  <si>
    <t>пластиковый, с комплектующими</t>
  </si>
  <si>
    <t>1772 Т</t>
  </si>
  <si>
    <t>23.23.14.</t>
  </si>
  <si>
    <t>Пластиковые двери</t>
  </si>
  <si>
    <t>из алюминиевого профиля, толщина профиля 74 мм, с терма разрывом</t>
  </si>
  <si>
    <t>1773 Т</t>
  </si>
  <si>
    <t>14.19.42.</t>
  </si>
  <si>
    <t>Москитные сетки</t>
  </si>
  <si>
    <t>цвет белый</t>
  </si>
  <si>
    <t>796</t>
  </si>
  <si>
    <t>шт</t>
  </si>
  <si>
    <t>1774 Т</t>
  </si>
  <si>
    <t>Аккумулятор</t>
  </si>
  <si>
    <t>GР-1207</t>
  </si>
  <si>
    <t xml:space="preserve">                       </t>
  </si>
  <si>
    <t>Изменить  следующие позиции:</t>
  </si>
  <si>
    <t>737 Т</t>
  </si>
  <si>
    <t xml:space="preserve">Контрольно измерительный пункт </t>
  </si>
  <si>
    <t>ТУ51-934-80 УК-1-3</t>
  </si>
  <si>
    <t>Февраль 2012г</t>
  </si>
  <si>
    <t>штука</t>
  </si>
  <si>
    <t>738 Т</t>
  </si>
  <si>
    <t>ТУ51-934-80  УК-1-1</t>
  </si>
  <si>
    <t>739 Т</t>
  </si>
  <si>
    <t>Протектор с кабелем ,</t>
  </si>
  <si>
    <t>ТУ У 01124980-001-97.  АЦК-М</t>
  </si>
  <si>
    <t>762 Т</t>
  </si>
  <si>
    <t xml:space="preserve">Анодный заземлитель </t>
  </si>
  <si>
    <t>железнокременистый, комплектно-блочного исполнения состоящий из 4-х электроднных блоков,  каждая длиной 6500мм.  АЗЖК-Г</t>
  </si>
  <si>
    <t>комплект</t>
  </si>
  <si>
    <t>763 Т</t>
  </si>
  <si>
    <t xml:space="preserve">Медносульфатный электрод сравнения  </t>
  </si>
  <si>
    <t xml:space="preserve">   МЭД-АКХ</t>
  </si>
  <si>
    <t>1115 Т</t>
  </si>
  <si>
    <t>14.12.30</t>
  </si>
  <si>
    <t xml:space="preserve">Рукавицы </t>
  </si>
  <si>
    <t>брезентовые ГОСТ 12.4.010-75</t>
  </si>
  <si>
    <t>пара</t>
  </si>
  <si>
    <t>1116 Т</t>
  </si>
  <si>
    <t>Рукавицы</t>
  </si>
  <si>
    <t xml:space="preserve"> нефтеморозостойкие,  ТУ38.1062508-86</t>
  </si>
  <si>
    <t>1120 Т</t>
  </si>
  <si>
    <t xml:space="preserve">Перчатки </t>
  </si>
  <si>
    <t>со спилковыми накладками ТУ 31-810-75</t>
  </si>
  <si>
    <t>1121 Т</t>
  </si>
  <si>
    <t>трикотажные, наладонник ПВХ ГОСТ 5007-87</t>
  </si>
  <si>
    <t>1150 Т</t>
  </si>
  <si>
    <t>17.12.11</t>
  </si>
  <si>
    <t>Бумага А4</t>
  </si>
  <si>
    <t>формат А4 цвет былый, белизно не менее 92%</t>
  </si>
  <si>
    <t>1248 Т</t>
  </si>
  <si>
    <t>22.21.29</t>
  </si>
  <si>
    <t>Труба СПТ</t>
  </si>
  <si>
    <t>Труба СПТф100-45</t>
  </si>
  <si>
    <t>008</t>
  </si>
  <si>
    <t>км</t>
  </si>
  <si>
    <t>ОТП</t>
  </si>
  <si>
    <t>1249 Т</t>
  </si>
  <si>
    <t>Труба СПТф100-95</t>
  </si>
  <si>
    <t>1250 Т</t>
  </si>
  <si>
    <t>Труба СПТф152-47</t>
  </si>
  <si>
    <t>1251 Т</t>
  </si>
  <si>
    <t>Труба СПТф217-46</t>
  </si>
  <si>
    <t>1252 Т</t>
  </si>
  <si>
    <t>Труба СПТф300-40</t>
  </si>
  <si>
    <t>1253 Т</t>
  </si>
  <si>
    <t>Труба СПТф500-30</t>
  </si>
  <si>
    <t>1254 Т</t>
  </si>
  <si>
    <t>Труба СПТ ТСТ ф 100-45</t>
  </si>
  <si>
    <t>1255 Т</t>
  </si>
  <si>
    <t>Труба СПТ ТСТ ф 100-95</t>
  </si>
  <si>
    <t>1256 Т</t>
  </si>
  <si>
    <t>Труба СПТ ТСТ ф 152-47</t>
  </si>
  <si>
    <t>1257 Т</t>
  </si>
  <si>
    <t>Труба СПТ ТСТ ф 217-46</t>
  </si>
  <si>
    <t>1258 Т</t>
  </si>
  <si>
    <t>Труба СПТ ТСТ ф 300-40</t>
  </si>
  <si>
    <t>1259 Т</t>
  </si>
  <si>
    <t>Труба СПТ ТСТ ф 500-30</t>
  </si>
  <si>
    <t>1260 Т</t>
  </si>
  <si>
    <t xml:space="preserve">Замок </t>
  </si>
  <si>
    <t>Замок для труб СПТ ф 362мм</t>
  </si>
  <si>
    <t>1261 Т</t>
  </si>
  <si>
    <t>Замок для труб СПТ ф 564мм</t>
  </si>
  <si>
    <t>1262 Т</t>
  </si>
  <si>
    <t xml:space="preserve">Уплотнительная резина  </t>
  </si>
  <si>
    <t>Уплотнительная резина  ф 300</t>
  </si>
  <si>
    <t>1263 Т</t>
  </si>
  <si>
    <t>Уплотнительная резина  ф 500</t>
  </si>
  <si>
    <t>1264 Т</t>
  </si>
  <si>
    <t xml:space="preserve">Хомуты </t>
  </si>
  <si>
    <t>Хомуты ф300</t>
  </si>
  <si>
    <t>1265 Т</t>
  </si>
  <si>
    <t>Хомуты ф500</t>
  </si>
  <si>
    <t>1266 Т</t>
  </si>
  <si>
    <t xml:space="preserve">Отводы </t>
  </si>
  <si>
    <t>СП-90грд ф 100-45</t>
  </si>
  <si>
    <t>1267 Т</t>
  </si>
  <si>
    <t>СП-90грд ф 100-95</t>
  </si>
  <si>
    <t>1268 Т</t>
  </si>
  <si>
    <t>СП-90грд ф 152-47</t>
  </si>
  <si>
    <t>1269 Т</t>
  </si>
  <si>
    <t>СП-90грд ф 217-46</t>
  </si>
  <si>
    <t>1270 Т</t>
  </si>
  <si>
    <t>СП-90грд ф 300-40</t>
  </si>
  <si>
    <t>1271 Т</t>
  </si>
  <si>
    <t>СП-90грд ф 500-30</t>
  </si>
  <si>
    <t>1272 Т</t>
  </si>
  <si>
    <t>СП-45грд ф 100-95</t>
  </si>
  <si>
    <t>1273 Т</t>
  </si>
  <si>
    <t>СП-45грд ф 152-47</t>
  </si>
  <si>
    <t>1274 Т</t>
  </si>
  <si>
    <t>СП-45грд ф 217-46</t>
  </si>
  <si>
    <t>1275 Т</t>
  </si>
  <si>
    <t>СП-45грд ф 300-40</t>
  </si>
  <si>
    <t>1276 Т</t>
  </si>
  <si>
    <t>СП-45грд ф 500-30</t>
  </si>
  <si>
    <t>1277 Т</t>
  </si>
  <si>
    <t xml:space="preserve">Фланец СП </t>
  </si>
  <si>
    <t>СП ф 100-45</t>
  </si>
  <si>
    <t>1278 Т</t>
  </si>
  <si>
    <t>СП ф 100-95</t>
  </si>
  <si>
    <t>1279 Т</t>
  </si>
  <si>
    <t>СП ф 152-47</t>
  </si>
  <si>
    <t>1280 Т</t>
  </si>
  <si>
    <t>СП ф 217-46</t>
  </si>
  <si>
    <t>1281 Т</t>
  </si>
  <si>
    <t>СП ф 300-40</t>
  </si>
  <si>
    <t>1282 Т</t>
  </si>
  <si>
    <t>СП ф 500-30</t>
  </si>
  <si>
    <t>1283 Т</t>
  </si>
  <si>
    <t>Тройник СП</t>
  </si>
  <si>
    <t>СП ф100-95</t>
  </si>
  <si>
    <t>1284 Т</t>
  </si>
  <si>
    <t>СП ф152-47</t>
  </si>
  <si>
    <t>1285 Т</t>
  </si>
  <si>
    <t>СП ф217-46</t>
  </si>
  <si>
    <t>1286 Т</t>
  </si>
  <si>
    <t>СП ф300-40</t>
  </si>
  <si>
    <t>1287 Т</t>
  </si>
  <si>
    <t>СП ф500-30</t>
  </si>
  <si>
    <t>1288 Т</t>
  </si>
  <si>
    <t xml:space="preserve">Муфта СП </t>
  </si>
  <si>
    <t>СП ф100-45</t>
  </si>
  <si>
    <t>1289 Т</t>
  </si>
  <si>
    <t>1290 Т</t>
  </si>
  <si>
    <t>1291 Т</t>
  </si>
  <si>
    <t>1292 Т</t>
  </si>
  <si>
    <t>1293 Т</t>
  </si>
  <si>
    <t>Включить следующую позицию:</t>
  </si>
  <si>
    <t>1775 Т</t>
  </si>
  <si>
    <t>Труба СПТф152-103</t>
  </si>
  <si>
    <t>1776 Т</t>
  </si>
  <si>
    <t>29.20.22</t>
  </si>
  <si>
    <t xml:space="preserve">Полуприцепы -тяжеловозы,  c седельнымм тягачоми  </t>
  </si>
  <si>
    <t xml:space="preserve">1)  полуприцеп – тяжеловоз, г/п 41-43 тн., снаряженная масса-13000-14000кг., нагрузка на ССУ-17 000кг., длина платформы - 12080 мм., ширина платформы -2 530 мм., ширина платформы с уширителями- 3 030 мм., подвеска рессорная, раз. шины-12,00 R20, 
2) седельный тягач, колесный формула 6х6., мощность двигателя -330-400 л.с., высота на ССУ -1 550мм., нагрузка на ССУ-17 600кг., КПП- механическая, 6-ти ступенчатая
</t>
  </si>
  <si>
    <t xml:space="preserve">РК, Мангистауская область,пос.Ынтымак , база УТиСТ </t>
  </si>
  <si>
    <t>1квартал</t>
  </si>
  <si>
    <t xml:space="preserve">авансовый платеж - 0%,  90% в течении 30 рабочих дней с момента подписания первичных документов, окончательный расчет после предоставления оригинала акта сверки взаиморасчетов. </t>
  </si>
  <si>
    <t>к-т</t>
  </si>
  <si>
    <t>1777 Т</t>
  </si>
  <si>
    <t>29.10.59</t>
  </si>
  <si>
    <t xml:space="preserve">Паропередвижная установка, </t>
  </si>
  <si>
    <t xml:space="preserve">1) Установка: - производительность по пару 1600+10% кг/ч, теплопроизводительность 328..1093кВт/ч, t-пара 175..310 С, Р-пара  0,78..9,81 Мпа, V - цистерны с водой - 5,2м3, V-топливного бака - 0,5м3, расход топлива горелки котла не более - 35...110 кг/ч, время необходимое для получения пара - 20мин, привод всех механизмов установки - от двигателя шасси, управления установкой - из кабины водителя.
2) Автомобиль: - колесная формула шасси 6х6, ДВС - дизельный с турбонаддувом, мощностью - 240-260 л.с.
</t>
  </si>
  <si>
    <t>ед</t>
  </si>
  <si>
    <t>1778 Т</t>
  </si>
  <si>
    <t>28.92.24.</t>
  </si>
  <si>
    <t>Асфальтоукладчик колесный.</t>
  </si>
  <si>
    <t>колесный, привод гидравлический, скорость укладки - 18-36 м/мин., транспортная скорость - до 4,5 км/ч, емкость бункера -13-14тн., максимальная ширина укладки - до 6,5м., интенсивность укладки - до 400тн/ч., двигатель 6-ти цилиндровый дизельный с воздушным охлаждением, мощностью - 200-220 л.с.</t>
  </si>
  <si>
    <t>1779 Т</t>
  </si>
  <si>
    <t>28.92.40</t>
  </si>
  <si>
    <t>Асфальтобетонный завод.</t>
  </si>
  <si>
    <t>Асфальтобетонный завод в комплекте со сменным газовым оборудованием (для сушильного агрегата и нагревателя битума) и с шеф монтажом (на производственном участке)  и пуско-наладочными работами.Производительность - 48 - 56 тн./ч. тип дозаторов - весовые на тензодатчиках, общая вместимость цистерн для битума - 30м3, тип пылеулавливаемого устройства - комбинированный, мокрый. Вид топлива (на котором работает) - на природном газе с микропроцессорной системой управления, масса - 72 т., габ. размеры: 46,3х29,45х17,61.</t>
  </si>
  <si>
    <t>РК, Мангистауская область,м\р Каламкас</t>
  </si>
  <si>
    <t>2 квартал</t>
  </si>
  <si>
    <t>1780 Т</t>
  </si>
  <si>
    <t>Бетоносмесительная установка.</t>
  </si>
  <si>
    <r>
      <t xml:space="preserve">Бетоносмесительная установка и с шеф монтажными  </t>
    </r>
    <r>
      <rPr>
        <i/>
        <sz val="10"/>
        <rFont val="Times New Roman"/>
        <family val="1"/>
      </rPr>
      <t>(на производственном участке)</t>
    </r>
    <r>
      <rPr>
        <sz val="10"/>
        <rFont val="Times New Roman"/>
        <family val="1"/>
      </rPr>
      <t xml:space="preserve"> и пуско-наладочными работами. производительность - 45 м3/ч., тип установки - перебазируемая, блочная, емкость складов цемента - 80тн., Загрузка складов цемента - пневматическая-цементовозом, смеситель-1500/1000, двухвальный, принудительного действия, дозирование инертных материалов (цемента, воды, хим. добавки) - весовое, безрычажное, крупность инертных материалов (мак.) - 70мм., высота подачи готовой смеси - 3900мм., масса - 36 т., габаритные размеры – 18 800 х 7 800 х 13 900 мм.</t>
    </r>
  </si>
  <si>
    <t>РК, Мангистауская область,м/р Жетыбай база ЖСМУ  ТОО «ОСС»</t>
  </si>
  <si>
    <t>2квартал</t>
  </si>
  <si>
    <t>1781 Т</t>
  </si>
  <si>
    <t>29.52.30</t>
  </si>
  <si>
    <t xml:space="preserve">Катки дорожные , вибрационные, ручные, </t>
  </si>
  <si>
    <t>для укладки асфальтобетона, ширина уплотнения - 0,65м., рабочий вес -700 - 720 кг., скорость – 4км/ч., статистическое удельное давление вальцов – 5-5,5кг/см.,   двигатель – дизельный, мощностью 6,5-7,5 л.с.</t>
  </si>
  <si>
    <t>РК, Мангистауская область,пос.Ынтымак , база УТиСТ ТОО «ОСС»</t>
  </si>
  <si>
    <t>1782 Т</t>
  </si>
  <si>
    <t>28.29.22</t>
  </si>
  <si>
    <t xml:space="preserve"> Аппарат пескоструйный,  для очистка металлических и бетонных конструкций от коррозии, старой краски и других наслоений, подготовка поверхностей перед нанесением антикоррозионных покрытий.</t>
  </si>
  <si>
    <t xml:space="preserve">   Пескоструйная очистка металлических конструкций и сооружений, бетонных поверхностей. Степень очистки до SA - 0,3, производительность до- 37м2/ч., емкость бака 250-500кг., работа с любим сухим песком фракцией до 3,5мм.  Стандартная  комплектация: (сито, крышка, затвор, соплодержатель, комплект соединений для подключения абразивоструйного рукава, комплект соединений для подключения сжатого воздуха).</t>
  </si>
  <si>
    <t>1783 Т</t>
  </si>
  <si>
    <t>максимальная высота лесов - 30 м., шаг яруса -2м, шаг рам вдоль стены ширина яруса - 1м., нормативная поверхностная нагрузка на настил - 200 кг/м2., в комплекте с крепежными метизами к стене.</t>
  </si>
  <si>
    <t>1784 Т</t>
  </si>
  <si>
    <t>16.23.12.</t>
  </si>
  <si>
    <t xml:space="preserve">Щит стальной, </t>
  </si>
  <si>
    <t>для опалубки, раз. 0,3х3 м.</t>
  </si>
  <si>
    <t>717 Т</t>
  </si>
  <si>
    <t>26.20.40</t>
  </si>
  <si>
    <t>Картридж</t>
  </si>
  <si>
    <t>Тонер картридж для МФУ А3</t>
  </si>
  <si>
    <t>718 Т</t>
  </si>
  <si>
    <t>Копи - картридж для МФУ А3</t>
  </si>
  <si>
    <t>719 Т</t>
  </si>
  <si>
    <t xml:space="preserve"> HP СE285A  для лазерных принтеров 1102, МФУ 1132 ORIGINAL</t>
  </si>
  <si>
    <t>720 Т</t>
  </si>
  <si>
    <t>HP СB435A   ORIGINAL</t>
  </si>
  <si>
    <t>721 Т</t>
  </si>
  <si>
    <t>HP СB436A   ORIGINAL</t>
  </si>
  <si>
    <t>722 Т</t>
  </si>
  <si>
    <t xml:space="preserve">HP Q2612A  </t>
  </si>
  <si>
    <t>723 Т</t>
  </si>
  <si>
    <t>Canon E30 для FC 200/206/220/230</t>
  </si>
  <si>
    <t>724 Т</t>
  </si>
  <si>
    <t>Принт-картридж  Xerox Phaser 3119 (013R00625)</t>
  </si>
  <si>
    <t>725 Т</t>
  </si>
  <si>
    <t>XEROX картридж Xerox 108R00908</t>
  </si>
  <si>
    <t>726 Т</t>
  </si>
  <si>
    <t>Принт-картридж Xerox PE-114 013R00607</t>
  </si>
  <si>
    <t>727 Т</t>
  </si>
  <si>
    <t>Тонеры для картриджей</t>
  </si>
  <si>
    <t xml:space="preserve">Тонер фасованный для HP LJ </t>
  </si>
  <si>
    <t>728 Т</t>
  </si>
  <si>
    <t xml:space="preserve">тонер XEROX p8ex </t>
  </si>
  <si>
    <t>729 Т</t>
  </si>
  <si>
    <t>Тонер фасованный CANON FC/PC для FC/PC</t>
  </si>
  <si>
    <t>730 Т</t>
  </si>
  <si>
    <t>Samsung ML-1610/1615/2010/2015</t>
  </si>
  <si>
    <t>731 Т</t>
  </si>
  <si>
    <t>Барабаны для картриджей</t>
  </si>
  <si>
    <t>Вал селеновый (Фотобарабан) Samsung ML-1610/1615,2010,4521, Xerox 3117/3122/3124</t>
  </si>
  <si>
    <t>732 Т</t>
  </si>
  <si>
    <t xml:space="preserve">Вал селеновый (Фотобарабан) HP 2612 - 070628 для HP 1010, 1012, 1015, </t>
  </si>
  <si>
    <t>1117 Т</t>
  </si>
  <si>
    <t xml:space="preserve"> "Хайкрон", ГОСТ 12.4.010-75, М27-8О5, нитриловые, полное покрытие, размер 10-11см</t>
  </si>
  <si>
    <t>1118 Т</t>
  </si>
  <si>
    <t xml:space="preserve"> комбинированные с брезент налодонником,ГОСТ 12.4.010-75</t>
  </si>
  <si>
    <t>1119 Т</t>
  </si>
  <si>
    <t>кислотозащитные (КЩС-1),  ГОСТ 20010-93</t>
  </si>
  <si>
    <t>1125 Т</t>
  </si>
  <si>
    <t>32.99.11</t>
  </si>
  <si>
    <t>Каска  с маской сварщика</t>
  </si>
  <si>
    <t>КН-1-С4                             Комплексная защиты головы при сварочных работах.Состоит из: каски СОМЗ-55 "Люкс" и щитка сварщика НН-10-С4 Премьер. Щиток НН10 Премьер С4:корпус из термостойкой пластмассы,наголовное крепление "Рапид". Размер светофильтра 121х69мм.,диапазон температуры окружающей среды от 40 до +70С.</t>
  </si>
  <si>
    <t>1149 Т</t>
  </si>
  <si>
    <t>Бумага А3</t>
  </si>
  <si>
    <t>формат Аз цвет былый, белизно не менее 92%</t>
  </si>
  <si>
    <t>1151 Т</t>
  </si>
  <si>
    <t>Бумага для факса</t>
  </si>
  <si>
    <t>термобумага в рулоне</t>
  </si>
  <si>
    <t>1152 Т</t>
  </si>
  <si>
    <t>28.25.30</t>
  </si>
  <si>
    <t>Дырокол большой</t>
  </si>
  <si>
    <t>Макс.кол-во пробиваемых листов- 40; кол-во отверстий-2</t>
  </si>
  <si>
    <t>1153 Т</t>
  </si>
  <si>
    <t>25.73.30.</t>
  </si>
  <si>
    <t>Зажимы</t>
  </si>
  <si>
    <t>Зажим канцелярский, металлический черный; 19 мм</t>
  </si>
  <si>
    <t>1154 Т</t>
  </si>
  <si>
    <t xml:space="preserve">Калькулятор </t>
  </si>
  <si>
    <t xml:space="preserve">14 разрядный Citizen </t>
  </si>
  <si>
    <t>1155 Т</t>
  </si>
  <si>
    <t>22.29.25.</t>
  </si>
  <si>
    <t>Карандаш</t>
  </si>
  <si>
    <t>Графит,со стеркой</t>
  </si>
  <si>
    <t>1156 Т</t>
  </si>
  <si>
    <t>Клей карандаш</t>
  </si>
  <si>
    <t>клей для бумаги и картона    22 гр.</t>
  </si>
  <si>
    <t>1157 Т</t>
  </si>
  <si>
    <t>22.22.13</t>
  </si>
  <si>
    <t>Накопитель для бумаг вертикальный</t>
  </si>
  <si>
    <t>Цвет:черный                       Размер:260х320х70мм.</t>
  </si>
  <si>
    <t>1158 Т</t>
  </si>
  <si>
    <t xml:space="preserve">Маркер </t>
  </si>
  <si>
    <t>Тексторыделитель желт. SCHNELDER</t>
  </si>
  <si>
    <t>1159 Т</t>
  </si>
  <si>
    <t>Папка с зажимом</t>
  </si>
  <si>
    <t>формат А4 синий пластик</t>
  </si>
  <si>
    <t>1160 Т</t>
  </si>
  <si>
    <t>Папка регистр</t>
  </si>
  <si>
    <t>А4 50мм цвет: желтый,синий</t>
  </si>
  <si>
    <t>1161 Т</t>
  </si>
  <si>
    <t>Ручка шариковая</t>
  </si>
  <si>
    <t xml:space="preserve">Цвет пасты:синий </t>
  </si>
  <si>
    <t>1162 Т</t>
  </si>
  <si>
    <t>Скобы №10</t>
  </si>
  <si>
    <t>металл; в упаковке -  1000 шт.</t>
  </si>
  <si>
    <t>1163 Т</t>
  </si>
  <si>
    <t>Скобы №26\6</t>
  </si>
  <si>
    <t>1164 Т</t>
  </si>
  <si>
    <t>17.23.16</t>
  </si>
  <si>
    <t>Скоросшиватель пластиковый</t>
  </si>
  <si>
    <t>Цвет:синиц\желтый\зеленый</t>
  </si>
  <si>
    <t>1165 Т</t>
  </si>
  <si>
    <t>Скоросшиватель картонный</t>
  </si>
  <si>
    <t xml:space="preserve">формат:А4          цвет-белый                    </t>
  </si>
  <si>
    <t>1166 Т</t>
  </si>
  <si>
    <t>Скрепки</t>
  </si>
  <si>
    <t>метал</t>
  </si>
  <si>
    <t>1167 Т</t>
  </si>
  <si>
    <t>Степлер №10</t>
  </si>
  <si>
    <t>до 20 листов</t>
  </si>
  <si>
    <t>1168 Т</t>
  </si>
  <si>
    <t>Степлер №24\26</t>
  </si>
  <si>
    <t>до 40 листов</t>
  </si>
  <si>
    <t>1169 Т</t>
  </si>
  <si>
    <t>17.23.12.</t>
  </si>
  <si>
    <t>Стикеры</t>
  </si>
  <si>
    <t>Разноцветные,клейкие бумажки</t>
  </si>
  <si>
    <t>1170 Т</t>
  </si>
  <si>
    <t>22.29.25</t>
  </si>
  <si>
    <t>Файл лист плотный</t>
  </si>
  <si>
    <t>А4,прозрачный</t>
  </si>
  <si>
    <t>пачка</t>
  </si>
  <si>
    <t>1171 Т</t>
  </si>
  <si>
    <t>Штрих</t>
  </si>
  <si>
    <t>20мл. На водной основе</t>
  </si>
  <si>
    <t>Исключить  следующие позиции:</t>
  </si>
  <si>
    <t>46У</t>
  </si>
  <si>
    <t>Разработка проектной природоохранной продукции:</t>
  </si>
  <si>
    <t>Раздел ООС "Здание ТО-2 на УТиСТ на м/р Каламкас"-1ед</t>
  </si>
  <si>
    <t>Декабрь 2011г.</t>
  </si>
  <si>
    <t>РК, Мангистауская область</t>
  </si>
  <si>
    <t>I,II,III,IV кварталы</t>
  </si>
  <si>
    <t>49У</t>
  </si>
  <si>
    <t>Раздел ООС "АЗС на базе УТиСТ на м/р Каламкас"-1ед</t>
  </si>
  <si>
    <t>53У</t>
  </si>
  <si>
    <t>Раздел ООС "Система вентиляции3-х цехов на УТиСТ на м/р Каламкас"-1ед</t>
  </si>
  <si>
    <t>1У</t>
  </si>
  <si>
    <t>Услуги по заправке пропаном</t>
  </si>
  <si>
    <t>РК, Мангистауская област</t>
  </si>
  <si>
    <t>в течений года</t>
  </si>
  <si>
    <t>2У</t>
  </si>
  <si>
    <t>Услуги по заправке ацетиленом</t>
  </si>
  <si>
    <t>10У</t>
  </si>
  <si>
    <t>Водоснабжение</t>
  </si>
  <si>
    <t>11У</t>
  </si>
  <si>
    <t>Водоснабжение (для пылеподавления)</t>
  </si>
  <si>
    <t>20У</t>
  </si>
  <si>
    <t>услу.автостанц.</t>
  </si>
  <si>
    <t>42У</t>
  </si>
  <si>
    <t>Проект ПДВ для карьера №10 - 1ед.</t>
  </si>
  <si>
    <t>2012-2015г.г</t>
  </si>
  <si>
    <t>43У</t>
  </si>
  <si>
    <t>Программа ПЭК для  объектов 1 категории опасности - 1ед.</t>
  </si>
  <si>
    <t>44У</t>
  </si>
  <si>
    <t>Составление ежеквартальных отчетов по ПЭК -1ед</t>
  </si>
  <si>
    <t>45У</t>
  </si>
  <si>
    <t>Инвентаризация источников парниковых газов для ТОО ОСС -1ед</t>
  </si>
  <si>
    <t>за 2011г</t>
  </si>
  <si>
    <t>47У</t>
  </si>
  <si>
    <t>Раздел ООС "Строительство бытовых помещений на АБЗ на м/р Жетыбай"-1ед.</t>
  </si>
  <si>
    <t>48У</t>
  </si>
  <si>
    <t>Раздел ООС "Строительство АЗС на базе ЖСМУ" -1ед</t>
  </si>
  <si>
    <t>50У</t>
  </si>
  <si>
    <t>Раздел ООС "Раздевалка на базе ЖСМУ"-1ед</t>
  </si>
  <si>
    <t>51У</t>
  </si>
  <si>
    <t>Раздел ООС"Установка вентиляционных систем в цехах А/К  №3 на м/р Жетыбай"-1ед</t>
  </si>
  <si>
    <t>52У</t>
  </si>
  <si>
    <t>Раздел ООС"Установка вытяжной вентиляции в моторном,медницком и электрическом цехах на УТиСТ ЦРБ"-1ед</t>
  </si>
  <si>
    <t>54У</t>
  </si>
  <si>
    <t>Программа ПЭК для объектов на период строительства-1ед</t>
  </si>
  <si>
    <t>I квартал</t>
  </si>
  <si>
    <t>60У</t>
  </si>
  <si>
    <t>Выроботка и поставка  тепловой  энергиив офис ТОО</t>
  </si>
  <si>
    <t>485 Гкал</t>
  </si>
  <si>
    <t>64У</t>
  </si>
  <si>
    <t>Выработка и поставка электроэнергии на производственные базы АСМУ</t>
  </si>
  <si>
    <t>1080 тыс.кВт час</t>
  </si>
  <si>
    <t>66У</t>
  </si>
  <si>
    <t>Выработка и поставка тепловой энергии  на объекты АСМУ г.Актау</t>
  </si>
  <si>
    <t>275 Гкал</t>
  </si>
  <si>
    <t>76У</t>
  </si>
  <si>
    <t>Аренда железнодорожного тупика</t>
  </si>
  <si>
    <t>Январь –декабрь  2012 г.</t>
  </si>
  <si>
    <t>83У</t>
  </si>
  <si>
    <t>установка и сопровождение программных средств по бухгалтескому учету</t>
  </si>
  <si>
    <t>ЦП</t>
  </si>
  <si>
    <t>89У</t>
  </si>
  <si>
    <t>Проект ПДВ для карьера №8 (добыча грунта) - 1ед.</t>
  </si>
  <si>
    <t>90У</t>
  </si>
  <si>
    <t>91У</t>
  </si>
  <si>
    <t>92У</t>
  </si>
  <si>
    <t>Транспортные услуги</t>
  </si>
  <si>
    <t>Седельный тягач с тралом,                         Автокран г/п 50тн</t>
  </si>
  <si>
    <t>1 квартал 2012г</t>
  </si>
  <si>
    <t xml:space="preserve">                                          ВСЕГО товары, работы и услуги</t>
  </si>
  <si>
    <t xml:space="preserve"> Изменения и дополнения №2  в  Годовой план закупок товаров, работ и услуг  ТОО "Oil Constructioon Company" на  2012г .</t>
  </si>
  <si>
    <t xml:space="preserve">Леса строительные </t>
  </si>
  <si>
    <t>Итого:</t>
  </si>
  <si>
    <t>Исключить следующую позицию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</si>
</sst>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.00_);[Red]&quot;($&quot;#,##0.00\)"/>
    <numFmt numFmtId="165" formatCode="_-* #,##0.00_р_._-;\-* #,##0.00_р_._-;_-* \-??_р_._-;_-@_-"/>
    <numFmt numFmtId="166" formatCode="_(* #,##0.00_);_(* \(#,##0.00\);_(* \-??_);_(@_)"/>
    <numFmt numFmtId="167" formatCode="#,##0_р_."/>
    <numFmt numFmtId="168" formatCode="_-* #,##0_р_._-;\-* #,##0_р_._-;_-* \-??_р_._-;_-@_-"/>
    <numFmt numFmtId="169" formatCode="_(* #,##0_);_(* \(#,##0\);_(* \-??_);_(@_)"/>
    <numFmt numFmtId="170" formatCode="mm/yy"/>
    <numFmt numFmtId="171" formatCode="\ #,##0&quot;    &quot;;\-#,##0&quot;    &quot;;&quot; -&quot;#&quot;    &quot;;@\ "/>
    <numFmt numFmtId="172" formatCode="#,##0.0"/>
    <numFmt numFmtId="173" formatCode="_-* #,##0.0_р_._-;\-* #,##0.0_р_._-;_-* \-??_р_._-;_-@_-"/>
    <numFmt numFmtId="174" formatCode="_-* #,##0.000_р_._-;\-* #,##0.000_р_._-;_-* \-??_р_._-;_-@_-"/>
    <numFmt numFmtId="175" formatCode="_-* #,##0.0000_р_._-;\-* #,##0.0000_р_._-;_-* \-??_р_._-;_-@_-"/>
    <numFmt numFmtId="176" formatCode="_-* #,##0.00000_р_._-;\-* #,##0.00000_р_._-;_-* \-??_р_._-;_-@_-"/>
    <numFmt numFmtId="177" formatCode="_(* #,##0_);_(* \(#,##0\);_(* &quot;-&quot;??_);_(@_)"/>
    <numFmt numFmtId="178" formatCode="_(* #,##0.00_);_(* \(#,##0.00\);_(* &quot;-&quot;??_);_(@_)"/>
    <numFmt numFmtId="179" formatCode="0.0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_р_._-;\-* #,##0_р_._-;_-* &quot;-&quot;??_р_._-;_-@_-"/>
    <numFmt numFmtId="186" formatCode="[$-FC19]d\ mmmm\ yyyy\ &quot;г.&quot;"/>
    <numFmt numFmtId="187" formatCode="dd/mm/yy;@"/>
    <numFmt numFmtId="188" formatCode="#,##0_ ;\-#,##0\ "/>
    <numFmt numFmtId="189" formatCode="&quot;$&quot;#,##0.00_);[Red]\(&quot;$&quot;#,##0.00\)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sz val="10"/>
      <name val="Helv"/>
      <family val="0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2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 applyBorder="0" applyProtection="0">
      <alignment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 applyFill="0" applyBorder="0" applyAlignment="0" applyProtection="0"/>
    <xf numFmtId="165" fontId="0" fillId="0" borderId="0" applyFill="0" applyBorder="0" applyAlignment="0" applyProtection="0"/>
    <xf numFmtId="189" fontId="1" fillId="0" borderId="0" applyFill="0" applyBorder="0" applyAlignment="0" applyProtection="0"/>
    <xf numFmtId="165" fontId="0" fillId="0" borderId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0" fillId="0" borderId="0" applyFill="0" applyBorder="0" applyAlignment="0" applyProtection="0"/>
    <xf numFmtId="17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2" fillId="24" borderId="10" xfId="69" applyFont="1" applyFill="1" applyBorder="1" applyAlignment="1">
      <alignment horizontal="center" vertical="center"/>
      <protection/>
    </xf>
    <xf numFmtId="0" fontId="22" fillId="24" borderId="11" xfId="69" applyFont="1" applyFill="1" applyBorder="1" applyAlignment="1">
      <alignment horizontal="center" vertical="center"/>
      <protection/>
    </xf>
    <xf numFmtId="49" fontId="22" fillId="0" borderId="11" xfId="95" applyNumberFormat="1" applyFont="1" applyFill="1" applyBorder="1" applyAlignment="1">
      <alignment horizontal="center" vertical="center" wrapText="1"/>
      <protection/>
    </xf>
    <xf numFmtId="0" fontId="22" fillId="0" borderId="11" xfId="87" applyNumberFormat="1" applyFont="1" applyFill="1" applyBorder="1" applyAlignment="1" applyProtection="1">
      <alignment horizontal="center" vertical="center" wrapText="1"/>
      <protection hidden="1"/>
    </xf>
    <xf numFmtId="0" fontId="22" fillId="0" borderId="11" xfId="80" applyFont="1" applyFill="1" applyBorder="1" applyAlignment="1">
      <alignment horizontal="center" vertical="center" wrapText="1"/>
      <protection/>
    </xf>
    <xf numFmtId="0" fontId="22" fillId="0" borderId="11" xfId="69" applyFont="1" applyFill="1" applyBorder="1" applyAlignment="1">
      <alignment horizontal="center" vertical="center"/>
      <protection/>
    </xf>
    <xf numFmtId="166" fontId="20" fillId="0" borderId="11" xfId="109" applyNumberFormat="1" applyFont="1" applyFill="1" applyBorder="1" applyAlignment="1">
      <alignment horizontal="center" vertical="center" wrapText="1"/>
    </xf>
    <xf numFmtId="0" fontId="22" fillId="0" borderId="11" xfId="69" applyFont="1" applyFill="1" applyBorder="1" applyAlignment="1">
      <alignment horizontal="center" vertical="center" wrapText="1"/>
      <protection/>
    </xf>
    <xf numFmtId="178" fontId="22" fillId="0" borderId="11" xfId="109" applyFont="1" applyFill="1" applyBorder="1" applyAlignment="1">
      <alignment horizontal="center" vertical="center" wrapText="1"/>
    </xf>
    <xf numFmtId="0" fontId="22" fillId="0" borderId="0" xfId="69" applyFont="1" applyFill="1" applyAlignment="1">
      <alignment horizontal="center" vertical="center"/>
      <protection/>
    </xf>
    <xf numFmtId="0" fontId="22" fillId="24" borderId="0" xfId="69" applyFont="1" applyFill="1" applyBorder="1" applyAlignment="1">
      <alignment horizontal="center" vertical="center"/>
      <protection/>
    </xf>
    <xf numFmtId="0" fontId="22" fillId="24" borderId="0" xfId="69" applyFont="1" applyFill="1" applyAlignment="1">
      <alignment horizontal="center" vertical="center"/>
      <protection/>
    </xf>
    <xf numFmtId="0" fontId="22" fillId="24" borderId="0" xfId="69" applyFont="1" applyFill="1" applyAlignment="1">
      <alignment horizontal="center" vertical="center" wrapText="1"/>
      <protection/>
    </xf>
    <xf numFmtId="0" fontId="22" fillId="0" borderId="0" xfId="69" applyFont="1" applyFill="1" applyBorder="1" applyAlignment="1">
      <alignment horizontal="center" vertical="center"/>
      <protection/>
    </xf>
    <xf numFmtId="0" fontId="26" fillId="0" borderId="0" xfId="69" applyFont="1" applyFill="1" applyAlignment="1">
      <alignment horizontal="center" vertical="center"/>
      <protection/>
    </xf>
    <xf numFmtId="0" fontId="26" fillId="24" borderId="0" xfId="69" applyFont="1" applyFill="1" applyAlignment="1">
      <alignment horizontal="center" vertical="center"/>
      <protection/>
    </xf>
    <xf numFmtId="0" fontId="22" fillId="0" borderId="12" xfId="69" applyFont="1" applyFill="1" applyBorder="1" applyAlignment="1">
      <alignment horizontal="center" vertical="center"/>
      <protection/>
    </xf>
    <xf numFmtId="49" fontId="22" fillId="24" borderId="11" xfId="87" applyNumberFormat="1" applyFont="1" applyFill="1" applyBorder="1" applyAlignment="1" applyProtection="1">
      <alignment horizontal="center" vertical="center" wrapText="1"/>
      <protection hidden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1" xfId="69" applyFont="1" applyFill="1" applyBorder="1" applyAlignment="1">
      <alignment horizontal="center" vertical="center" wrapText="1"/>
      <protection/>
    </xf>
    <xf numFmtId="17" fontId="22" fillId="24" borderId="11" xfId="69" applyNumberFormat="1" applyFont="1" applyFill="1" applyBorder="1" applyAlignment="1">
      <alignment horizontal="center" vertical="center"/>
      <protection/>
    </xf>
    <xf numFmtId="0" fontId="22" fillId="24" borderId="11" xfId="88" applyNumberFormat="1" applyFont="1" applyFill="1" applyBorder="1" applyAlignment="1" applyProtection="1">
      <alignment horizontal="center" vertical="center"/>
      <protection hidden="1"/>
    </xf>
    <xf numFmtId="0" fontId="22" fillId="24" borderId="11" xfId="87" applyNumberFormat="1" applyFont="1" applyFill="1" applyBorder="1" applyAlignment="1" applyProtection="1">
      <alignment horizontal="center" vertical="center"/>
      <protection hidden="1"/>
    </xf>
    <xf numFmtId="43" fontId="22" fillId="24" borderId="11" xfId="106" applyFont="1" applyFill="1" applyBorder="1" applyAlignment="1">
      <alignment horizontal="center" vertical="center" wrapText="1"/>
    </xf>
    <xf numFmtId="0" fontId="22" fillId="24" borderId="13" xfId="69" applyFont="1" applyFill="1" applyBorder="1" applyAlignment="1">
      <alignment horizontal="center" vertical="center"/>
      <protection/>
    </xf>
    <xf numFmtId="43" fontId="22" fillId="24" borderId="11" xfId="106" applyFont="1" applyFill="1" applyBorder="1" applyAlignment="1">
      <alignment horizontal="center" vertical="center"/>
    </xf>
    <xf numFmtId="0" fontId="22" fillId="24" borderId="11" xfId="86" applyNumberFormat="1" applyFont="1" applyFill="1" applyBorder="1" applyAlignment="1" applyProtection="1">
      <alignment horizontal="center" vertical="center" wrapText="1"/>
      <protection hidden="1"/>
    </xf>
    <xf numFmtId="0" fontId="22" fillId="24" borderId="11" xfId="87" applyNumberFormat="1" applyFont="1" applyFill="1" applyBorder="1" applyAlignment="1" applyProtection="1">
      <alignment horizontal="center" vertical="center" wrapText="1"/>
      <protection hidden="1"/>
    </xf>
    <xf numFmtId="0" fontId="22" fillId="24" borderId="12" xfId="69" applyFont="1" applyFill="1" applyBorder="1" applyAlignment="1">
      <alignment horizontal="center" vertical="center"/>
      <protection/>
    </xf>
    <xf numFmtId="49" fontId="22" fillId="24" borderId="11" xfId="0" applyNumberFormat="1" applyFont="1" applyFill="1" applyBorder="1" applyAlignment="1">
      <alignment horizontal="center" vertical="center"/>
    </xf>
    <xf numFmtId="166" fontId="20" fillId="24" borderId="11" xfId="106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/>
    </xf>
    <xf numFmtId="166" fontId="22" fillId="24" borderId="11" xfId="106" applyNumberFormat="1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0" fontId="22" fillId="24" borderId="11" xfId="87" applyNumberFormat="1" applyFont="1" applyFill="1" applyBorder="1" applyAlignment="1" applyProtection="1">
      <alignment horizontal="center" vertical="center" wrapText="1"/>
      <protection hidden="1" locked="0"/>
    </xf>
    <xf numFmtId="166" fontId="22" fillId="24" borderId="11" xfId="106" applyNumberFormat="1" applyFont="1" applyFill="1" applyBorder="1" applyAlignment="1" applyProtection="1">
      <alignment horizontal="center" vertical="center" wrapText="1"/>
      <protection hidden="1" locked="0"/>
    </xf>
    <xf numFmtId="0" fontId="22" fillId="25" borderId="11" xfId="0" applyFont="1" applyFill="1" applyBorder="1" applyAlignment="1">
      <alignment horizontal="center" vertical="center" wrapText="1"/>
    </xf>
    <xf numFmtId="0" fontId="22" fillId="0" borderId="11" xfId="69" applyFont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 shrinkToFit="1"/>
    </xf>
    <xf numFmtId="0" fontId="22" fillId="0" borderId="11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24" borderId="11" xfId="46" applyFont="1" applyFill="1" applyBorder="1" applyAlignment="1" applyProtection="1">
      <alignment horizontal="center" vertical="center" wrapText="1"/>
      <protection/>
    </xf>
    <xf numFmtId="0" fontId="22" fillId="26" borderId="11" xfId="69" applyFont="1" applyFill="1" applyBorder="1" applyAlignment="1">
      <alignment horizontal="center" vertical="center"/>
      <protection/>
    </xf>
    <xf numFmtId="0" fontId="22" fillId="26" borderId="11" xfId="0" applyFont="1" applyFill="1" applyBorder="1" applyAlignment="1">
      <alignment horizontal="center" vertical="center" wrapText="1"/>
    </xf>
    <xf numFmtId="171" fontId="22" fillId="0" borderId="11" xfId="104" applyNumberFormat="1" applyFont="1" applyFill="1" applyBorder="1" applyAlignment="1" applyProtection="1">
      <alignment horizontal="center" vertical="center" wrapText="1"/>
      <protection/>
    </xf>
    <xf numFmtId="0" fontId="22" fillId="24" borderId="10" xfId="70" applyFont="1" applyFill="1" applyBorder="1" applyAlignment="1">
      <alignment horizontal="center" vertical="center"/>
      <protection/>
    </xf>
    <xf numFmtId="0" fontId="22" fillId="0" borderId="13" xfId="70" applyFont="1" applyFill="1" applyBorder="1" applyAlignment="1">
      <alignment horizontal="center" vertical="center" wrapText="1"/>
      <protection/>
    </xf>
    <xf numFmtId="49" fontId="22" fillId="0" borderId="13" xfId="95" applyNumberFormat="1" applyFont="1" applyFill="1" applyBorder="1" applyAlignment="1">
      <alignment horizontal="center" vertical="center" wrapText="1"/>
      <protection/>
    </xf>
    <xf numFmtId="0" fontId="22" fillId="0" borderId="13" xfId="87" applyNumberFormat="1" applyFont="1" applyFill="1" applyBorder="1" applyAlignment="1" applyProtection="1">
      <alignment horizontal="center" vertical="center" wrapText="1"/>
      <protection hidden="1"/>
    </xf>
    <xf numFmtId="0" fontId="22" fillId="0" borderId="13" xfId="80" applyFont="1" applyFill="1" applyBorder="1" applyAlignment="1">
      <alignment horizontal="center" vertical="center" wrapText="1"/>
      <protection/>
    </xf>
    <xf numFmtId="0" fontId="22" fillId="0" borderId="13" xfId="70" applyFont="1" applyFill="1" applyBorder="1" applyAlignment="1">
      <alignment horizontal="center" vertical="center"/>
      <protection/>
    </xf>
    <xf numFmtId="166" fontId="20" fillId="0" borderId="13" xfId="109" applyNumberFormat="1" applyFont="1" applyFill="1" applyBorder="1" applyAlignment="1">
      <alignment horizontal="center" vertical="center" wrapText="1"/>
    </xf>
    <xf numFmtId="0" fontId="22" fillId="24" borderId="13" xfId="70" applyFont="1" applyFill="1" applyBorder="1" applyAlignment="1">
      <alignment horizontal="center" vertical="center"/>
      <protection/>
    </xf>
    <xf numFmtId="43" fontId="22" fillId="24" borderId="0" xfId="69" applyNumberFormat="1" applyFont="1" applyFill="1" applyAlignment="1">
      <alignment horizontal="center" vertical="center"/>
      <protection/>
    </xf>
    <xf numFmtId="0" fontId="23" fillId="0" borderId="0" xfId="69" applyFont="1" applyFill="1" applyAlignment="1">
      <alignment horizontal="center" vertical="center"/>
      <protection/>
    </xf>
    <xf numFmtId="0" fontId="23" fillId="24" borderId="0" xfId="69" applyFont="1" applyFill="1" applyAlignment="1">
      <alignment horizontal="center" vertical="center"/>
      <protection/>
    </xf>
    <xf numFmtId="0" fontId="27" fillId="24" borderId="14" xfId="69" applyFont="1" applyFill="1" applyBorder="1" applyAlignment="1">
      <alignment horizontal="center" vertical="center" wrapText="1"/>
      <protection/>
    </xf>
    <xf numFmtId="0" fontId="27" fillId="24" borderId="15" xfId="69" applyFont="1" applyFill="1" applyBorder="1" applyAlignment="1">
      <alignment horizontal="center" vertical="center" wrapText="1"/>
      <protection/>
    </xf>
    <xf numFmtId="0" fontId="27" fillId="24" borderId="16" xfId="69" applyFont="1" applyFill="1" applyBorder="1" applyAlignment="1">
      <alignment horizontal="center" vertical="center" wrapText="1"/>
      <protection/>
    </xf>
    <xf numFmtId="0" fontId="27" fillId="0" borderId="16" xfId="69" applyFont="1" applyFill="1" applyBorder="1" applyAlignment="1">
      <alignment horizontal="center" vertical="center" wrapText="1"/>
      <protection/>
    </xf>
    <xf numFmtId="0" fontId="27" fillId="24" borderId="11" xfId="69" applyFont="1" applyFill="1" applyBorder="1" applyAlignment="1">
      <alignment horizontal="center" vertical="center" wrapText="1"/>
      <protection/>
    </xf>
    <xf numFmtId="0" fontId="22" fillId="27" borderId="11" xfId="87" applyNumberFormat="1" applyFont="1" applyFill="1" applyBorder="1" applyAlignment="1" applyProtection="1">
      <alignment horizontal="center" vertical="center" wrapText="1"/>
      <protection hidden="1"/>
    </xf>
    <xf numFmtId="49" fontId="22" fillId="24" borderId="11" xfId="69" applyNumberFormat="1" applyFont="1" applyFill="1" applyBorder="1" applyAlignment="1">
      <alignment horizontal="center" vertical="center"/>
      <protection/>
    </xf>
    <xf numFmtId="49" fontId="22" fillId="0" borderId="11" xfId="106" applyNumberFormat="1" applyFont="1" applyFill="1" applyBorder="1" applyAlignment="1">
      <alignment horizontal="center" vertical="center"/>
    </xf>
    <xf numFmtId="43" fontId="22" fillId="0" borderId="11" xfId="106" applyFont="1" applyFill="1" applyBorder="1" applyAlignment="1">
      <alignment horizontal="center" vertical="center" wrapText="1"/>
    </xf>
    <xf numFmtId="178" fontId="22" fillId="0" borderId="17" xfId="109" applyFont="1" applyFill="1" applyBorder="1" applyAlignment="1">
      <alignment horizontal="center" vertical="center" wrapText="1"/>
    </xf>
    <xf numFmtId="0" fontId="22" fillId="0" borderId="10" xfId="70" applyFont="1" applyFill="1" applyBorder="1" applyAlignment="1">
      <alignment horizontal="center" vertical="center"/>
      <protection/>
    </xf>
    <xf numFmtId="0" fontId="22" fillId="28" borderId="11" xfId="69" applyFont="1" applyFill="1" applyBorder="1" applyAlignment="1">
      <alignment horizontal="center" vertical="center"/>
      <protection/>
    </xf>
    <xf numFmtId="0" fontId="22" fillId="28" borderId="13" xfId="69" applyFont="1" applyFill="1" applyBorder="1" applyAlignment="1">
      <alignment horizontal="center" vertical="center"/>
      <protection/>
    </xf>
    <xf numFmtId="0" fontId="22" fillId="28" borderId="11" xfId="69" applyFont="1" applyFill="1" applyBorder="1" applyAlignment="1">
      <alignment horizontal="center" vertical="center" wrapText="1"/>
      <protection/>
    </xf>
    <xf numFmtId="17" fontId="22" fillId="28" borderId="11" xfId="69" applyNumberFormat="1" applyFont="1" applyFill="1" applyBorder="1" applyAlignment="1">
      <alignment horizontal="center" vertical="center"/>
      <protection/>
    </xf>
    <xf numFmtId="0" fontId="22" fillId="28" borderId="11" xfId="0" applyFont="1" applyFill="1" applyBorder="1" applyAlignment="1">
      <alignment horizontal="center" vertical="center" wrapText="1"/>
    </xf>
    <xf numFmtId="0" fontId="22" fillId="28" borderId="11" xfId="88" applyNumberFormat="1" applyFont="1" applyFill="1" applyBorder="1" applyAlignment="1" applyProtection="1">
      <alignment horizontal="center" vertical="center"/>
      <protection hidden="1"/>
    </xf>
    <xf numFmtId="0" fontId="22" fillId="28" borderId="11" xfId="0" applyFont="1" applyFill="1" applyBorder="1" applyAlignment="1">
      <alignment horizontal="center" vertical="center"/>
    </xf>
    <xf numFmtId="166" fontId="22" fillId="28" borderId="11" xfId="106" applyNumberFormat="1" applyFont="1" applyFill="1" applyBorder="1" applyAlignment="1">
      <alignment horizontal="center" vertical="center"/>
    </xf>
    <xf numFmtId="0" fontId="22" fillId="28" borderId="10" xfId="69" applyFont="1" applyFill="1" applyBorder="1" applyAlignment="1">
      <alignment horizontal="center" vertical="center"/>
      <protection/>
    </xf>
    <xf numFmtId="0" fontId="22" fillId="0" borderId="0" xfId="69" applyFont="1" applyAlignment="1">
      <alignment horizontal="center" vertical="center"/>
      <protection/>
    </xf>
    <xf numFmtId="49" fontId="22" fillId="0" borderId="11" xfId="0" applyNumberFormat="1" applyFont="1" applyFill="1" applyBorder="1" applyAlignment="1">
      <alignment horizontal="center" vertical="center" wrapText="1"/>
    </xf>
    <xf numFmtId="177" fontId="22" fillId="0" borderId="11" xfId="106" applyNumberFormat="1" applyFont="1" applyFill="1" applyBorder="1" applyAlignment="1" applyProtection="1">
      <alignment horizontal="center" vertical="center"/>
      <protection hidden="1"/>
    </xf>
    <xf numFmtId="177" fontId="22" fillId="0" borderId="11" xfId="106" applyNumberFormat="1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43" fontId="23" fillId="28" borderId="11" xfId="106" applyFont="1" applyFill="1" applyBorder="1" applyAlignment="1">
      <alignment horizontal="center" vertical="center" wrapText="1"/>
    </xf>
    <xf numFmtId="4" fontId="23" fillId="28" borderId="11" xfId="69" applyNumberFormat="1" applyFont="1" applyFill="1" applyBorder="1" applyAlignment="1">
      <alignment horizontal="center" vertical="center"/>
      <protection/>
    </xf>
    <xf numFmtId="0" fontId="23" fillId="0" borderId="0" xfId="69" applyFont="1" applyAlignment="1">
      <alignment horizontal="center" vertical="center"/>
      <protection/>
    </xf>
    <xf numFmtId="0" fontId="23" fillId="28" borderId="10" xfId="69" applyFont="1" applyFill="1" applyBorder="1" applyAlignment="1">
      <alignment horizontal="center" vertical="center"/>
      <protection/>
    </xf>
    <xf numFmtId="0" fontId="23" fillId="28" borderId="11" xfId="0" applyFont="1" applyFill="1" applyBorder="1" applyAlignment="1">
      <alignment horizontal="center" vertical="center" wrapText="1"/>
    </xf>
    <xf numFmtId="0" fontId="29" fillId="28" borderId="18" xfId="0" applyFont="1" applyFill="1" applyBorder="1" applyAlignment="1">
      <alignment horizontal="center" vertical="center" wrapText="1"/>
    </xf>
    <xf numFmtId="0" fontId="23" fillId="28" borderId="18" xfId="69" applyFont="1" applyFill="1" applyBorder="1" applyAlignment="1">
      <alignment horizontal="center" vertical="center"/>
      <protection/>
    </xf>
    <xf numFmtId="0" fontId="23" fillId="28" borderId="18" xfId="0" applyFont="1" applyFill="1" applyBorder="1" applyAlignment="1">
      <alignment horizontal="center" vertical="center"/>
    </xf>
    <xf numFmtId="0" fontId="23" fillId="28" borderId="18" xfId="0" applyFont="1" applyFill="1" applyBorder="1" applyAlignment="1">
      <alignment horizontal="center" vertical="center" wrapText="1"/>
    </xf>
    <xf numFmtId="0" fontId="23" fillId="28" borderId="18" xfId="69" applyFont="1" applyFill="1" applyBorder="1" applyAlignment="1">
      <alignment horizontal="center" vertical="center" wrapText="1"/>
      <protection/>
    </xf>
    <xf numFmtId="0" fontId="23" fillId="28" borderId="19" xfId="69" applyFont="1" applyFill="1" applyBorder="1" applyAlignment="1">
      <alignment horizontal="center" vertical="center"/>
      <protection/>
    </xf>
    <xf numFmtId="0" fontId="23" fillId="28" borderId="11" xfId="69" applyFont="1" applyFill="1" applyBorder="1" applyAlignment="1">
      <alignment horizontal="center" vertical="center"/>
      <protection/>
    </xf>
    <xf numFmtId="0" fontId="23" fillId="28" borderId="11" xfId="87" applyNumberFormat="1" applyFont="1" applyFill="1" applyBorder="1" applyAlignment="1" applyProtection="1">
      <alignment horizontal="center" vertical="center" wrapText="1"/>
      <protection hidden="1"/>
    </xf>
    <xf numFmtId="171" fontId="23" fillId="28" borderId="11" xfId="104" applyNumberFormat="1" applyFont="1" applyFill="1" applyBorder="1" applyAlignment="1" applyProtection="1">
      <alignment horizontal="center" vertical="center" wrapText="1"/>
      <protection/>
    </xf>
    <xf numFmtId="4" fontId="23" fillId="28" borderId="11" xfId="0" applyNumberFormat="1" applyFont="1" applyFill="1" applyBorder="1" applyAlignment="1">
      <alignment horizontal="center" vertical="center"/>
    </xf>
    <xf numFmtId="0" fontId="23" fillId="28" borderId="13" xfId="69" applyFont="1" applyFill="1" applyBorder="1" applyAlignment="1">
      <alignment horizontal="center" vertical="center"/>
      <protection/>
    </xf>
    <xf numFmtId="0" fontId="23" fillId="28" borderId="11" xfId="69" applyFont="1" applyFill="1" applyBorder="1" applyAlignment="1">
      <alignment horizontal="center" vertical="center" wrapText="1"/>
      <protection/>
    </xf>
    <xf numFmtId="17" fontId="23" fillId="28" borderId="11" xfId="69" applyNumberFormat="1" applyFont="1" applyFill="1" applyBorder="1" applyAlignment="1">
      <alignment horizontal="center" vertical="center"/>
      <protection/>
    </xf>
    <xf numFmtId="0" fontId="23" fillId="28" borderId="11" xfId="88" applyNumberFormat="1" applyFont="1" applyFill="1" applyBorder="1" applyAlignment="1" applyProtection="1">
      <alignment horizontal="center" vertical="center"/>
      <protection hidden="1"/>
    </xf>
    <xf numFmtId="0" fontId="23" fillId="28" borderId="11" xfId="0" applyFont="1" applyFill="1" applyBorder="1" applyAlignment="1">
      <alignment horizontal="center" vertical="center"/>
    </xf>
    <xf numFmtId="166" fontId="23" fillId="28" borderId="11" xfId="106" applyNumberFormat="1" applyFont="1" applyFill="1" applyBorder="1" applyAlignment="1">
      <alignment horizontal="center" vertical="center"/>
    </xf>
    <xf numFmtId="0" fontId="22" fillId="29" borderId="11" xfId="0" applyFont="1" applyFill="1" applyBorder="1" applyAlignment="1">
      <alignment horizontal="center" vertical="center"/>
    </xf>
    <xf numFmtId="0" fontId="22" fillId="28" borderId="11" xfId="87" applyNumberFormat="1" applyFont="1" applyFill="1" applyBorder="1" applyAlignment="1" applyProtection="1">
      <alignment horizontal="center" vertical="center" wrapText="1"/>
      <protection hidden="1" locked="0"/>
    </xf>
    <xf numFmtId="166" fontId="22" fillId="28" borderId="11" xfId="106" applyNumberFormat="1" applyFont="1" applyFill="1" applyBorder="1" applyAlignment="1" applyProtection="1">
      <alignment horizontal="center" vertical="center" wrapText="1"/>
      <protection hidden="1" locked="0"/>
    </xf>
    <xf numFmtId="0" fontId="22" fillId="28" borderId="11" xfId="88" applyNumberFormat="1" applyFont="1" applyFill="1" applyBorder="1" applyAlignment="1" applyProtection="1">
      <alignment horizontal="center" vertical="center" wrapText="1"/>
      <protection hidden="1" locked="0"/>
    </xf>
    <xf numFmtId="0" fontId="22" fillId="29" borderId="11" xfId="0" applyNumberFormat="1" applyFont="1" applyFill="1" applyBorder="1" applyAlignment="1">
      <alignment horizontal="center" vertical="center" wrapText="1"/>
    </xf>
    <xf numFmtId="0" fontId="22" fillId="30" borderId="11" xfId="87" applyNumberFormat="1" applyFont="1" applyFill="1" applyBorder="1" applyAlignment="1" applyProtection="1">
      <alignment horizontal="center" vertical="center" wrapText="1"/>
      <protection hidden="1"/>
    </xf>
    <xf numFmtId="0" fontId="22" fillId="28" borderId="11" xfId="87" applyNumberFormat="1" applyFont="1" applyFill="1" applyBorder="1" applyAlignment="1" applyProtection="1">
      <alignment horizontal="center" vertical="center" wrapText="1"/>
      <protection hidden="1"/>
    </xf>
    <xf numFmtId="171" fontId="22" fillId="28" borderId="11" xfId="104" applyNumberFormat="1" applyFont="1" applyFill="1" applyBorder="1" applyAlignment="1" applyProtection="1">
      <alignment horizontal="center" vertical="center" wrapText="1"/>
      <protection/>
    </xf>
    <xf numFmtId="4" fontId="22" fillId="28" borderId="11" xfId="69" applyNumberFormat="1" applyFont="1" applyFill="1" applyBorder="1" applyAlignment="1">
      <alignment horizontal="center" vertical="center"/>
      <protection/>
    </xf>
    <xf numFmtId="0" fontId="22" fillId="28" borderId="18" xfId="69" applyFont="1" applyFill="1" applyBorder="1" applyAlignment="1">
      <alignment horizontal="center" vertical="center" wrapText="1"/>
      <protection/>
    </xf>
    <xf numFmtId="0" fontId="22" fillId="28" borderId="18" xfId="69" applyFont="1" applyFill="1" applyBorder="1" applyAlignment="1">
      <alignment horizontal="center" vertical="center"/>
      <protection/>
    </xf>
    <xf numFmtId="0" fontId="22" fillId="28" borderId="18" xfId="0" applyFont="1" applyFill="1" applyBorder="1" applyAlignment="1">
      <alignment horizontal="center" vertical="center" wrapText="1"/>
    </xf>
    <xf numFmtId="0" fontId="22" fillId="29" borderId="18" xfId="0" applyNumberFormat="1" applyFont="1" applyFill="1" applyBorder="1" applyAlignment="1">
      <alignment horizontal="center" vertical="center" wrapText="1"/>
    </xf>
    <xf numFmtId="0" fontId="23" fillId="29" borderId="11" xfId="0" applyFont="1" applyFill="1" applyBorder="1" applyAlignment="1">
      <alignment horizontal="center" vertical="center" wrapText="1"/>
    </xf>
    <xf numFmtId="49" fontId="23" fillId="28" borderId="11" xfId="69" applyNumberFormat="1" applyFont="1" applyFill="1" applyBorder="1" applyAlignment="1">
      <alignment horizontal="center" vertical="center"/>
      <protection/>
    </xf>
    <xf numFmtId="177" fontId="23" fillId="28" borderId="11" xfId="106" applyNumberFormat="1" applyFont="1" applyFill="1" applyBorder="1" applyAlignment="1" applyProtection="1">
      <alignment horizontal="center" vertical="center" wrapText="1"/>
      <protection hidden="1"/>
    </xf>
    <xf numFmtId="0" fontId="23" fillId="28" borderId="11" xfId="69" applyFont="1" applyFill="1" applyBorder="1" applyAlignment="1">
      <alignment horizontal="left" vertical="center"/>
      <protection/>
    </xf>
    <xf numFmtId="0" fontId="23" fillId="28" borderId="11" xfId="69" applyFont="1" applyFill="1" applyBorder="1" applyAlignment="1">
      <alignment horizontal="left" vertical="center" wrapText="1"/>
      <protection/>
    </xf>
    <xf numFmtId="0" fontId="23" fillId="28" borderId="11" xfId="0" applyFont="1" applyFill="1" applyBorder="1" applyAlignment="1">
      <alignment horizontal="left" vertical="center" wrapText="1"/>
    </xf>
    <xf numFmtId="0" fontId="23" fillId="29" borderId="18" xfId="0" applyNumberFormat="1" applyFont="1" applyFill="1" applyBorder="1" applyAlignment="1">
      <alignment horizontal="center" vertical="center" wrapText="1"/>
    </xf>
    <xf numFmtId="0" fontId="23" fillId="30" borderId="11" xfId="87" applyNumberFormat="1" applyFont="1" applyFill="1" applyBorder="1" applyAlignment="1" applyProtection="1">
      <alignment horizontal="center" vertical="center" wrapText="1"/>
      <protection hidden="1"/>
    </xf>
    <xf numFmtId="0" fontId="21" fillId="28" borderId="11" xfId="0" applyFont="1" applyFill="1" applyBorder="1" applyAlignment="1">
      <alignment horizontal="center" vertical="center"/>
    </xf>
    <xf numFmtId="0" fontId="21" fillId="28" borderId="11" xfId="0" applyFont="1" applyFill="1" applyBorder="1" applyAlignment="1">
      <alignment horizontal="left" vertical="center"/>
    </xf>
    <xf numFmtId="0" fontId="23" fillId="28" borderId="11" xfId="87" applyNumberFormat="1" applyFont="1" applyFill="1" applyBorder="1" applyAlignment="1" applyProtection="1">
      <alignment horizontal="left" vertical="center" wrapText="1"/>
      <protection hidden="1"/>
    </xf>
    <xf numFmtId="171" fontId="23" fillId="28" borderId="11" xfId="104" applyNumberFormat="1" applyFont="1" applyFill="1" applyBorder="1" applyAlignment="1" applyProtection="1">
      <alignment horizontal="left" vertical="center" wrapText="1"/>
      <protection/>
    </xf>
    <xf numFmtId="0" fontId="23" fillId="28" borderId="17" xfId="88" applyNumberFormat="1" applyFont="1" applyFill="1" applyBorder="1" applyAlignment="1" applyProtection="1">
      <alignment horizontal="left" vertical="center" wrapText="1"/>
      <protection hidden="1" locked="0"/>
    </xf>
    <xf numFmtId="0" fontId="23" fillId="28" borderId="17" xfId="69" applyFont="1" applyFill="1" applyBorder="1" applyAlignment="1">
      <alignment horizontal="left" vertical="center" wrapText="1"/>
      <protection/>
    </xf>
    <xf numFmtId="0" fontId="23" fillId="28" borderId="17" xfId="69" applyFont="1" applyFill="1" applyBorder="1" applyAlignment="1">
      <alignment horizontal="left" vertical="center"/>
      <protection/>
    </xf>
    <xf numFmtId="0" fontId="23" fillId="28" borderId="13" xfId="69" applyFont="1" applyFill="1" applyBorder="1" applyAlignment="1">
      <alignment horizontal="left" vertical="center"/>
      <protection/>
    </xf>
    <xf numFmtId="0" fontId="23" fillId="28" borderId="17" xfId="0" applyFont="1" applyFill="1" applyBorder="1" applyAlignment="1">
      <alignment horizontal="left" vertical="center" wrapText="1"/>
    </xf>
    <xf numFmtId="0" fontId="23" fillId="28" borderId="17" xfId="0" applyNumberFormat="1" applyFont="1" applyFill="1" applyBorder="1" applyAlignment="1">
      <alignment horizontal="left" vertical="center" wrapText="1"/>
    </xf>
    <xf numFmtId="0" fontId="23" fillId="28" borderId="17" xfId="87" applyNumberFormat="1" applyFont="1" applyFill="1" applyBorder="1" applyAlignment="1" applyProtection="1">
      <alignment horizontal="left" vertical="center" wrapText="1"/>
      <protection hidden="1"/>
    </xf>
    <xf numFmtId="171" fontId="23" fillId="28" borderId="17" xfId="104" applyNumberFormat="1" applyFont="1" applyFill="1" applyBorder="1" applyAlignment="1" applyProtection="1">
      <alignment horizontal="left" vertical="center" wrapText="1"/>
      <protection/>
    </xf>
    <xf numFmtId="4" fontId="23" fillId="28" borderId="17" xfId="69" applyNumberFormat="1" applyFont="1" applyFill="1" applyBorder="1" applyAlignment="1">
      <alignment horizontal="left" vertical="center"/>
      <protection/>
    </xf>
    <xf numFmtId="4" fontId="23" fillId="28" borderId="20" xfId="69" applyNumberFormat="1" applyFont="1" applyFill="1" applyBorder="1" applyAlignment="1">
      <alignment horizontal="left" vertical="center"/>
      <protection/>
    </xf>
    <xf numFmtId="0" fontId="23" fillId="28" borderId="12" xfId="69" applyFont="1" applyFill="1" applyBorder="1" applyAlignment="1">
      <alignment horizontal="left" vertical="center"/>
      <protection/>
    </xf>
    <xf numFmtId="0" fontId="23" fillId="28" borderId="21" xfId="69" applyFont="1" applyFill="1" applyBorder="1" applyAlignment="1">
      <alignment horizontal="left" vertical="center"/>
      <protection/>
    </xf>
    <xf numFmtId="0" fontId="23" fillId="28" borderId="22" xfId="69" applyFont="1" applyFill="1" applyBorder="1" applyAlignment="1">
      <alignment horizontal="left" vertical="center"/>
      <protection/>
    </xf>
    <xf numFmtId="0" fontId="23" fillId="28" borderId="12" xfId="69" applyFont="1" applyFill="1" applyBorder="1" applyAlignment="1">
      <alignment horizontal="left" vertical="center" wrapText="1"/>
      <protection/>
    </xf>
    <xf numFmtId="0" fontId="23" fillId="28" borderId="21" xfId="69" applyFont="1" applyFill="1" applyBorder="1" applyAlignment="1">
      <alignment horizontal="left" vertical="center" wrapText="1"/>
      <protection/>
    </xf>
    <xf numFmtId="0" fontId="23" fillId="28" borderId="22" xfId="69" applyFont="1" applyFill="1" applyBorder="1" applyAlignment="1">
      <alignment horizontal="left" vertical="center" wrapText="1"/>
      <protection/>
    </xf>
    <xf numFmtId="0" fontId="28" fillId="24" borderId="0" xfId="69" applyFont="1" applyFill="1" applyBorder="1" applyAlignment="1">
      <alignment horizontal="center" vertical="center"/>
      <protection/>
    </xf>
    <xf numFmtId="0" fontId="23" fillId="28" borderId="23" xfId="69" applyFont="1" applyFill="1" applyBorder="1" applyAlignment="1">
      <alignment horizontal="left" vertical="center"/>
      <protection/>
    </xf>
    <xf numFmtId="0" fontId="23" fillId="28" borderId="24" xfId="69" applyFont="1" applyFill="1" applyBorder="1" applyAlignment="1">
      <alignment horizontal="left" vertical="center"/>
      <protection/>
    </xf>
    <xf numFmtId="0" fontId="23" fillId="28" borderId="25" xfId="69" applyFont="1" applyFill="1" applyBorder="1" applyAlignment="1">
      <alignment horizontal="left" vertical="center"/>
      <protection/>
    </xf>
    <xf numFmtId="0" fontId="23" fillId="28" borderId="12" xfId="69" applyFont="1" applyFill="1" applyBorder="1" applyAlignment="1">
      <alignment vertical="center"/>
      <protection/>
    </xf>
    <xf numFmtId="0" fontId="23" fillId="28" borderId="21" xfId="69" applyFont="1" applyFill="1" applyBorder="1" applyAlignment="1">
      <alignment vertical="center"/>
      <protection/>
    </xf>
    <xf numFmtId="0" fontId="23" fillId="28" borderId="22" xfId="69" applyFont="1" applyFill="1" applyBorder="1" applyAlignment="1">
      <alignment vertical="center"/>
      <protection/>
    </xf>
    <xf numFmtId="0" fontId="22" fillId="24" borderId="0" xfId="69" applyFont="1" applyFill="1" applyAlignment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24" borderId="26" xfId="69" applyFont="1" applyFill="1" applyBorder="1" applyAlignment="1">
      <alignment horizontal="center" vertical="center" wrapText="1"/>
      <protection/>
    </xf>
    <xf numFmtId="0" fontId="21" fillId="24" borderId="27" xfId="69" applyFont="1" applyFill="1" applyBorder="1" applyAlignment="1">
      <alignment horizontal="center" vertical="center" wrapText="1"/>
      <protection/>
    </xf>
    <xf numFmtId="0" fontId="21" fillId="24" borderId="28" xfId="69" applyFont="1" applyFill="1" applyBorder="1" applyAlignment="1">
      <alignment horizontal="center" vertical="center" wrapText="1"/>
      <protection/>
    </xf>
    <xf numFmtId="0" fontId="22" fillId="24" borderId="29" xfId="69" applyFont="1" applyFill="1" applyBorder="1" applyAlignment="1">
      <alignment horizontal="center" vertical="center"/>
      <protection/>
    </xf>
    <xf numFmtId="0" fontId="23" fillId="28" borderId="21" xfId="0" applyFont="1" applyFill="1" applyBorder="1" applyAlignment="1">
      <alignment horizontal="left" vertical="center"/>
    </xf>
    <xf numFmtId="0" fontId="23" fillId="28" borderId="22" xfId="0" applyFont="1" applyFill="1" applyBorder="1" applyAlignment="1">
      <alignment horizontal="left" vertical="center"/>
    </xf>
    <xf numFmtId="0" fontId="21" fillId="0" borderId="26" xfId="69" applyFont="1" applyFill="1" applyBorder="1" applyAlignment="1">
      <alignment horizontal="center" vertical="center" wrapText="1"/>
      <protection/>
    </xf>
    <xf numFmtId="0" fontId="21" fillId="0" borderId="27" xfId="69" applyFont="1" applyFill="1" applyBorder="1" applyAlignment="1">
      <alignment horizontal="center" vertical="center" wrapText="1"/>
      <protection/>
    </xf>
    <xf numFmtId="0" fontId="22" fillId="26" borderId="12" xfId="69" applyFont="1" applyFill="1" applyBorder="1" applyAlignment="1">
      <alignment horizontal="left" vertical="center"/>
      <protection/>
    </xf>
    <xf numFmtId="0" fontId="22" fillId="26" borderId="21" xfId="69" applyFont="1" applyFill="1" applyBorder="1" applyAlignment="1">
      <alignment horizontal="left" vertical="center"/>
      <protection/>
    </xf>
    <xf numFmtId="0" fontId="22" fillId="26" borderId="22" xfId="69" applyFont="1" applyFill="1" applyBorder="1" applyAlignment="1">
      <alignment horizontal="left" vertical="center"/>
      <protection/>
    </xf>
  </cellXfs>
  <cellStyles count="98">
    <cellStyle name="Normal" xfId="0"/>
    <cellStyle name="_Автошин " xfId="15"/>
    <cellStyle name="_Автошин  2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Excel Built-in Norm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2" xfId="68"/>
    <cellStyle name="Обычный 2 2 2" xfId="69"/>
    <cellStyle name="Обычный 2 2_Изменение к плану закупок на 2012 г" xfId="70"/>
    <cellStyle name="Обычный 2 3" xfId="71"/>
    <cellStyle name="Обычный 2 4" xfId="72"/>
    <cellStyle name="Обычный 20" xfId="73"/>
    <cellStyle name="Обычный 21" xfId="74"/>
    <cellStyle name="Обычный 22" xfId="75"/>
    <cellStyle name="Обычный 25" xfId="76"/>
    <cellStyle name="Обычный 3" xfId="77"/>
    <cellStyle name="Обычный 38" xfId="78"/>
    <cellStyle name="Обычный 4" xfId="79"/>
    <cellStyle name="Обычный 4 2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Обычный_Заявка 2005 г. приложение 1.1." xfId="86"/>
    <cellStyle name="Обычный_Лист1 2" xfId="87"/>
    <cellStyle name="Обычный_Утв.заявка  (свод.)-2006  от 10 11 05.база xls (вар 2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Стиль 1 2" xfId="95"/>
    <cellStyle name="Стиль 1 2 15" xfId="96"/>
    <cellStyle name="Стиль 1 2 15 2" xfId="97"/>
    <cellStyle name="Стиль 1 3" xfId="98"/>
    <cellStyle name="Текст предупреждения" xfId="99"/>
    <cellStyle name="Comma" xfId="100"/>
    <cellStyle name="Comma [0]" xfId="101"/>
    <cellStyle name="Финансовый 2" xfId="102"/>
    <cellStyle name="Финансовый 2 2" xfId="103"/>
    <cellStyle name="Финансовый 2 3" xfId="104"/>
    <cellStyle name="Финансовый 2 36" xfId="105"/>
    <cellStyle name="Финансовый 2 36 2" xfId="106"/>
    <cellStyle name="Финансовый 29" xfId="107"/>
    <cellStyle name="Финансовый 3" xfId="108"/>
    <cellStyle name="Финансовый 3 2" xfId="109"/>
    <cellStyle name="Финансовый 4" xfId="110"/>
    <cellStyle name="Хороший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4"/>
  <sheetViews>
    <sheetView tabSelected="1" zoomScale="70" zoomScaleNormal="70" zoomScalePageLayoutView="0" workbookViewId="0" topLeftCell="B1">
      <selection activeCell="U163" sqref="U163"/>
    </sheetView>
  </sheetViews>
  <sheetFormatPr defaultColWidth="9.00390625" defaultRowHeight="12.75"/>
  <cols>
    <col min="1" max="1" width="5.25390625" style="10" hidden="1" customWidth="1"/>
    <col min="2" max="2" width="6.375" style="12" customWidth="1"/>
    <col min="3" max="3" width="14.00390625" style="13" customWidth="1"/>
    <col min="4" max="4" width="10.125" style="12" customWidth="1"/>
    <col min="5" max="5" width="19.00390625" style="12" customWidth="1"/>
    <col min="6" max="6" width="19.75390625" style="12" customWidth="1"/>
    <col min="7" max="7" width="10.375" style="12" customWidth="1"/>
    <col min="8" max="8" width="9.00390625" style="12" customWidth="1"/>
    <col min="9" max="9" width="15.25390625" style="12" customWidth="1"/>
    <col min="10" max="10" width="11.125" style="12" customWidth="1"/>
    <col min="11" max="11" width="13.125" style="12" customWidth="1"/>
    <col min="12" max="12" width="15.875" style="12" customWidth="1"/>
    <col min="13" max="13" width="14.375" style="12" customWidth="1"/>
    <col min="14" max="14" width="15.75390625" style="12" customWidth="1"/>
    <col min="15" max="15" width="15.875" style="12" customWidth="1"/>
    <col min="16" max="16" width="15.00390625" style="12" customWidth="1"/>
    <col min="17" max="17" width="12.875" style="12" customWidth="1"/>
    <col min="18" max="18" width="9.75390625" style="12" customWidth="1"/>
    <col min="19" max="19" width="7.875" style="12" customWidth="1"/>
    <col min="20" max="20" width="14.75390625" style="12" customWidth="1"/>
    <col min="21" max="21" width="23.75390625" style="10" customWidth="1"/>
    <col min="22" max="22" width="16.125" style="12" customWidth="1"/>
    <col min="23" max="23" width="15.875" style="12" customWidth="1"/>
    <col min="24" max="24" width="13.00390625" style="12" customWidth="1"/>
    <col min="25" max="25" width="11.875" style="12" customWidth="1"/>
    <col min="26" max="16384" width="9.125" style="12" customWidth="1"/>
  </cols>
  <sheetData>
    <row r="1" spans="2:39" ht="18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 t="s">
        <v>57</v>
      </c>
      <c r="R1" s="11"/>
      <c r="S1" s="11"/>
      <c r="T1" s="11"/>
      <c r="U1" s="14"/>
      <c r="V1" s="11"/>
      <c r="W1" s="150" t="s">
        <v>32</v>
      </c>
      <c r="X1" s="150"/>
      <c r="Y1" s="150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2:39" ht="18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4"/>
      <c r="V2" s="11"/>
      <c r="W2" s="150" t="s">
        <v>33</v>
      </c>
      <c r="X2" s="150"/>
      <c r="Y2" s="150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pans="2:25" ht="18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50" t="s">
        <v>14</v>
      </c>
      <c r="X3" s="150"/>
      <c r="Y3" s="150"/>
    </row>
    <row r="4" spans="2:24" ht="12.7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s="59" customFormat="1" ht="15.75">
      <c r="A5" s="150" t="s">
        <v>427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</row>
    <row r="6" spans="4:24" ht="30" customHeight="1" thickBot="1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4"/>
      <c r="V6" s="11"/>
      <c r="W6" s="11"/>
      <c r="X6" s="11"/>
    </row>
    <row r="7" spans="2:26" ht="12.75" customHeight="1">
      <c r="B7" s="160" t="s">
        <v>17</v>
      </c>
      <c r="C7" s="160" t="s">
        <v>18</v>
      </c>
      <c r="D7" s="160" t="s">
        <v>19</v>
      </c>
      <c r="E7" s="160" t="s">
        <v>20</v>
      </c>
      <c r="F7" s="160" t="s">
        <v>21</v>
      </c>
      <c r="G7" s="160" t="s">
        <v>16</v>
      </c>
      <c r="H7" s="160" t="s">
        <v>22</v>
      </c>
      <c r="I7" s="160" t="s">
        <v>23</v>
      </c>
      <c r="J7" s="160" t="s">
        <v>24</v>
      </c>
      <c r="K7" s="160" t="s">
        <v>25</v>
      </c>
      <c r="L7" s="160" t="s">
        <v>0</v>
      </c>
      <c r="M7" s="160" t="s">
        <v>1</v>
      </c>
      <c r="N7" s="160" t="s">
        <v>2</v>
      </c>
      <c r="O7" s="160" t="s">
        <v>3</v>
      </c>
      <c r="P7" s="160" t="s">
        <v>4</v>
      </c>
      <c r="Q7" s="160" t="s">
        <v>5</v>
      </c>
      <c r="R7" s="160" t="s">
        <v>6</v>
      </c>
      <c r="S7" s="160" t="s">
        <v>7</v>
      </c>
      <c r="T7" s="160" t="s">
        <v>8</v>
      </c>
      <c r="U7" s="166" t="s">
        <v>9</v>
      </c>
      <c r="V7" s="160" t="s">
        <v>10</v>
      </c>
      <c r="W7" s="160" t="s">
        <v>11</v>
      </c>
      <c r="X7" s="160" t="s">
        <v>12</v>
      </c>
      <c r="Y7" s="160" t="s">
        <v>13</v>
      </c>
      <c r="Z7" s="163"/>
    </row>
    <row r="8" spans="1:26" s="59" customFormat="1" ht="106.5" customHeight="1" thickBot="1">
      <c r="A8" s="58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7"/>
      <c r="V8" s="161"/>
      <c r="W8" s="161"/>
      <c r="X8" s="161"/>
      <c r="Y8" s="162"/>
      <c r="Z8" s="163"/>
    </row>
    <row r="9" spans="1:25" s="16" customFormat="1" ht="12.75" customHeight="1" thickBot="1">
      <c r="A9" s="15"/>
      <c r="B9" s="60">
        <v>1</v>
      </c>
      <c r="C9" s="61">
        <v>2</v>
      </c>
      <c r="D9" s="61">
        <v>3</v>
      </c>
      <c r="E9" s="61">
        <v>4</v>
      </c>
      <c r="F9" s="61">
        <v>5</v>
      </c>
      <c r="G9" s="61">
        <v>6</v>
      </c>
      <c r="H9" s="61">
        <v>7</v>
      </c>
      <c r="I9" s="61">
        <v>8</v>
      </c>
      <c r="J9" s="61">
        <v>9</v>
      </c>
      <c r="K9" s="61">
        <v>10</v>
      </c>
      <c r="L9" s="61">
        <v>11</v>
      </c>
      <c r="M9" s="61">
        <v>12</v>
      </c>
      <c r="N9" s="61">
        <v>13</v>
      </c>
      <c r="O9" s="61">
        <v>14</v>
      </c>
      <c r="P9" s="61">
        <v>15</v>
      </c>
      <c r="Q9" s="62">
        <v>16</v>
      </c>
      <c r="R9" s="62">
        <v>17</v>
      </c>
      <c r="S9" s="62">
        <v>18</v>
      </c>
      <c r="T9" s="62">
        <v>19</v>
      </c>
      <c r="U9" s="63">
        <v>20</v>
      </c>
      <c r="V9" s="62">
        <v>21</v>
      </c>
      <c r="W9" s="62">
        <v>22</v>
      </c>
      <c r="X9" s="62">
        <v>23</v>
      </c>
      <c r="Y9" s="64">
        <v>24</v>
      </c>
    </row>
    <row r="10" spans="1:25" s="80" customFormat="1" ht="32.25" customHeight="1">
      <c r="A10" s="10"/>
      <c r="B10" s="151" t="s">
        <v>58</v>
      </c>
      <c r="C10" s="152"/>
      <c r="D10" s="153"/>
      <c r="E10" s="112"/>
      <c r="F10" s="118"/>
      <c r="G10" s="119"/>
      <c r="H10" s="119"/>
      <c r="I10" s="119"/>
      <c r="J10" s="120"/>
      <c r="K10" s="118"/>
      <c r="L10" s="118"/>
      <c r="M10" s="121"/>
      <c r="N10" s="119"/>
      <c r="O10" s="119"/>
      <c r="P10" s="119"/>
      <c r="Q10" s="71"/>
      <c r="R10" s="114"/>
      <c r="S10" s="115"/>
      <c r="T10" s="116"/>
      <c r="U10" s="117"/>
      <c r="V10" s="117"/>
      <c r="W10" s="71"/>
      <c r="X10" s="71"/>
      <c r="Y10" s="71"/>
    </row>
    <row r="11" spans="1:25" s="80" customFormat="1" ht="114.75">
      <c r="A11" s="10"/>
      <c r="B11" s="17" t="s">
        <v>59</v>
      </c>
      <c r="C11" s="8" t="s">
        <v>14</v>
      </c>
      <c r="D11" s="19"/>
      <c r="E11" s="18" t="s">
        <v>60</v>
      </c>
      <c r="F11" s="19" t="s">
        <v>61</v>
      </c>
      <c r="G11" s="2"/>
      <c r="H11" s="2" t="s">
        <v>26</v>
      </c>
      <c r="I11" s="2">
        <v>0</v>
      </c>
      <c r="J11" s="40">
        <v>470000000</v>
      </c>
      <c r="K11" s="20" t="s">
        <v>15</v>
      </c>
      <c r="L11" s="21" t="s">
        <v>62</v>
      </c>
      <c r="M11" s="19" t="s">
        <v>30</v>
      </c>
      <c r="N11" s="2" t="s">
        <v>28</v>
      </c>
      <c r="O11" s="2" t="s">
        <v>38</v>
      </c>
      <c r="P11" s="20" t="s">
        <v>27</v>
      </c>
      <c r="Q11" s="2">
        <v>796</v>
      </c>
      <c r="R11" s="22" t="s">
        <v>63</v>
      </c>
      <c r="S11" s="23">
        <v>12</v>
      </c>
      <c r="T11" s="24">
        <v>28836.18</v>
      </c>
      <c r="U11" s="24">
        <f>S11*T11</f>
        <v>346034.16000000003</v>
      </c>
      <c r="V11" s="24">
        <f>U11*1.12</f>
        <v>387558.2592000001</v>
      </c>
      <c r="W11" s="1"/>
      <c r="X11" s="2" t="s">
        <v>40</v>
      </c>
      <c r="Y11" s="25"/>
    </row>
    <row r="12" spans="1:25" s="80" customFormat="1" ht="114.75">
      <c r="A12" s="10"/>
      <c r="B12" s="17" t="s">
        <v>64</v>
      </c>
      <c r="C12" s="8" t="s">
        <v>14</v>
      </c>
      <c r="D12" s="19"/>
      <c r="E12" s="18" t="s">
        <v>60</v>
      </c>
      <c r="F12" s="19" t="s">
        <v>65</v>
      </c>
      <c r="G12" s="2"/>
      <c r="H12" s="2" t="s">
        <v>26</v>
      </c>
      <c r="I12" s="25">
        <v>0</v>
      </c>
      <c r="J12" s="40">
        <v>470000000</v>
      </c>
      <c r="K12" s="20" t="s">
        <v>15</v>
      </c>
      <c r="L12" s="21" t="s">
        <v>62</v>
      </c>
      <c r="M12" s="19" t="s">
        <v>30</v>
      </c>
      <c r="N12" s="2" t="s">
        <v>28</v>
      </c>
      <c r="O12" s="2" t="s">
        <v>38</v>
      </c>
      <c r="P12" s="20" t="s">
        <v>27</v>
      </c>
      <c r="Q12" s="2">
        <v>796</v>
      </c>
      <c r="R12" s="22" t="s">
        <v>63</v>
      </c>
      <c r="S12" s="23">
        <v>10</v>
      </c>
      <c r="T12" s="24">
        <v>22979.85</v>
      </c>
      <c r="U12" s="24">
        <f>S12*T12</f>
        <v>229798.5</v>
      </c>
      <c r="V12" s="24">
        <f>U12*1.12</f>
        <v>257374.32000000004</v>
      </c>
      <c r="W12" s="1"/>
      <c r="X12" s="2" t="s">
        <v>40</v>
      </c>
      <c r="Y12" s="25"/>
    </row>
    <row r="13" spans="1:25" s="80" customFormat="1" ht="114.75">
      <c r="A13" s="10"/>
      <c r="B13" s="17" t="s">
        <v>66</v>
      </c>
      <c r="C13" s="8" t="s">
        <v>14</v>
      </c>
      <c r="D13" s="19"/>
      <c r="E13" s="18" t="s">
        <v>67</v>
      </c>
      <c r="F13" s="19" t="s">
        <v>68</v>
      </c>
      <c r="G13" s="2"/>
      <c r="H13" s="2" t="s">
        <v>26</v>
      </c>
      <c r="I13" s="25">
        <v>0</v>
      </c>
      <c r="J13" s="40">
        <v>470000000</v>
      </c>
      <c r="K13" s="20" t="s">
        <v>15</v>
      </c>
      <c r="L13" s="21" t="s">
        <v>62</v>
      </c>
      <c r="M13" s="19" t="s">
        <v>30</v>
      </c>
      <c r="N13" s="2" t="s">
        <v>28</v>
      </c>
      <c r="O13" s="2" t="s">
        <v>38</v>
      </c>
      <c r="P13" s="20" t="s">
        <v>27</v>
      </c>
      <c r="Q13" s="2">
        <v>796</v>
      </c>
      <c r="R13" s="22" t="s">
        <v>63</v>
      </c>
      <c r="S13" s="23">
        <v>26</v>
      </c>
      <c r="T13" s="26">
        <v>30645.72</v>
      </c>
      <c r="U13" s="24">
        <f aca="true" t="shared" si="0" ref="U13:U66">S13*T13</f>
        <v>796788.72</v>
      </c>
      <c r="V13" s="24">
        <f aca="true" t="shared" si="1" ref="V13:V66">U13*1.12</f>
        <v>892403.3664</v>
      </c>
      <c r="W13" s="1"/>
      <c r="X13" s="2" t="s">
        <v>40</v>
      </c>
      <c r="Y13" s="25"/>
    </row>
    <row r="14" spans="1:25" s="80" customFormat="1" ht="114.75">
      <c r="A14" s="10"/>
      <c r="B14" s="17" t="s">
        <v>69</v>
      </c>
      <c r="C14" s="8" t="s">
        <v>14</v>
      </c>
      <c r="D14" s="19"/>
      <c r="E14" s="27" t="s">
        <v>70</v>
      </c>
      <c r="F14" s="27" t="s">
        <v>71</v>
      </c>
      <c r="G14" s="2"/>
      <c r="H14" s="2" t="s">
        <v>26</v>
      </c>
      <c r="I14" s="25">
        <v>0</v>
      </c>
      <c r="J14" s="40">
        <v>470000000</v>
      </c>
      <c r="K14" s="20" t="s">
        <v>15</v>
      </c>
      <c r="L14" s="21" t="s">
        <v>62</v>
      </c>
      <c r="M14" s="19" t="s">
        <v>30</v>
      </c>
      <c r="N14" s="2" t="s">
        <v>28</v>
      </c>
      <c r="O14" s="2" t="s">
        <v>38</v>
      </c>
      <c r="P14" s="20" t="s">
        <v>27</v>
      </c>
      <c r="Q14" s="25">
        <v>839</v>
      </c>
      <c r="R14" s="22" t="s">
        <v>72</v>
      </c>
      <c r="S14" s="28">
        <v>7</v>
      </c>
      <c r="T14" s="28">
        <v>932503.9</v>
      </c>
      <c r="U14" s="24">
        <f t="shared" si="0"/>
        <v>6527527.3</v>
      </c>
      <c r="V14" s="24">
        <f t="shared" si="1"/>
        <v>7310830.576</v>
      </c>
      <c r="W14" s="1"/>
      <c r="X14" s="2" t="s">
        <v>40</v>
      </c>
      <c r="Y14" s="25"/>
    </row>
    <row r="15" spans="1:25" s="80" customFormat="1" ht="114.75">
      <c r="A15" s="10"/>
      <c r="B15" s="17" t="s">
        <v>73</v>
      </c>
      <c r="C15" s="8" t="s">
        <v>14</v>
      </c>
      <c r="D15" s="19"/>
      <c r="E15" s="27" t="s">
        <v>74</v>
      </c>
      <c r="F15" s="27" t="s">
        <v>75</v>
      </c>
      <c r="G15" s="2"/>
      <c r="H15" s="2" t="s">
        <v>26</v>
      </c>
      <c r="I15" s="25">
        <v>0</v>
      </c>
      <c r="J15" s="40">
        <v>470000000</v>
      </c>
      <c r="K15" s="20" t="s">
        <v>15</v>
      </c>
      <c r="L15" s="21" t="s">
        <v>62</v>
      </c>
      <c r="M15" s="19" t="s">
        <v>30</v>
      </c>
      <c r="N15" s="2" t="s">
        <v>28</v>
      </c>
      <c r="O15" s="2" t="s">
        <v>38</v>
      </c>
      <c r="P15" s="20" t="s">
        <v>27</v>
      </c>
      <c r="Q15" s="2">
        <v>796</v>
      </c>
      <c r="R15" s="22" t="s">
        <v>63</v>
      </c>
      <c r="S15" s="28">
        <v>5</v>
      </c>
      <c r="T15" s="28">
        <v>38960</v>
      </c>
      <c r="U15" s="24">
        <f t="shared" si="0"/>
        <v>194800</v>
      </c>
      <c r="V15" s="24">
        <f t="shared" si="1"/>
        <v>218176.00000000003</v>
      </c>
      <c r="W15" s="1"/>
      <c r="X15" s="2" t="s">
        <v>40</v>
      </c>
      <c r="Y15" s="25"/>
    </row>
    <row r="16" spans="1:25" s="80" customFormat="1" ht="114.75">
      <c r="A16" s="10"/>
      <c r="B16" s="29" t="s">
        <v>76</v>
      </c>
      <c r="C16" s="20" t="s">
        <v>14</v>
      </c>
      <c r="D16" s="30" t="s">
        <v>77</v>
      </c>
      <c r="E16" s="28" t="s">
        <v>78</v>
      </c>
      <c r="F16" s="19" t="s">
        <v>79</v>
      </c>
      <c r="G16" s="2"/>
      <c r="H16" s="2" t="s">
        <v>26</v>
      </c>
      <c r="I16" s="25">
        <v>50</v>
      </c>
      <c r="J16" s="40">
        <v>470000000</v>
      </c>
      <c r="K16" s="20" t="s">
        <v>15</v>
      </c>
      <c r="L16" s="21" t="s">
        <v>62</v>
      </c>
      <c r="M16" s="19" t="s">
        <v>30</v>
      </c>
      <c r="N16" s="2" t="s">
        <v>28</v>
      </c>
      <c r="O16" s="2" t="s">
        <v>38</v>
      </c>
      <c r="P16" s="20" t="s">
        <v>27</v>
      </c>
      <c r="Q16" s="25">
        <v>715</v>
      </c>
      <c r="R16" s="28" t="s">
        <v>80</v>
      </c>
      <c r="S16" s="65">
        <v>5000</v>
      </c>
      <c r="T16" s="31">
        <v>160</v>
      </c>
      <c r="U16" s="24">
        <f t="shared" si="0"/>
        <v>800000</v>
      </c>
      <c r="V16" s="24">
        <f t="shared" si="1"/>
        <v>896000.0000000001</v>
      </c>
      <c r="W16" s="1"/>
      <c r="X16" s="2" t="s">
        <v>40</v>
      </c>
      <c r="Y16" s="25"/>
    </row>
    <row r="17" spans="1:25" s="80" customFormat="1" ht="114.75">
      <c r="A17" s="10"/>
      <c r="B17" s="29" t="s">
        <v>81</v>
      </c>
      <c r="C17" s="20" t="s">
        <v>14</v>
      </c>
      <c r="D17" s="30" t="s">
        <v>77</v>
      </c>
      <c r="E17" s="28" t="s">
        <v>82</v>
      </c>
      <c r="F17" s="19" t="s">
        <v>83</v>
      </c>
      <c r="G17" s="2"/>
      <c r="H17" s="2" t="s">
        <v>26</v>
      </c>
      <c r="I17" s="25">
        <v>50</v>
      </c>
      <c r="J17" s="40">
        <v>470000000</v>
      </c>
      <c r="K17" s="20" t="s">
        <v>15</v>
      </c>
      <c r="L17" s="21" t="s">
        <v>62</v>
      </c>
      <c r="M17" s="19" t="s">
        <v>30</v>
      </c>
      <c r="N17" s="2" t="s">
        <v>28</v>
      </c>
      <c r="O17" s="2" t="s">
        <v>38</v>
      </c>
      <c r="P17" s="20" t="s">
        <v>27</v>
      </c>
      <c r="Q17" s="25">
        <v>715</v>
      </c>
      <c r="R17" s="28" t="s">
        <v>80</v>
      </c>
      <c r="S17" s="65">
        <v>100</v>
      </c>
      <c r="T17" s="31">
        <v>350</v>
      </c>
      <c r="U17" s="24">
        <f t="shared" si="0"/>
        <v>35000</v>
      </c>
      <c r="V17" s="24">
        <f t="shared" si="1"/>
        <v>39200.00000000001</v>
      </c>
      <c r="W17" s="1"/>
      <c r="X17" s="2" t="s">
        <v>40</v>
      </c>
      <c r="Y17" s="25"/>
    </row>
    <row r="18" spans="1:25" s="80" customFormat="1" ht="114.75">
      <c r="A18" s="10"/>
      <c r="B18" s="29" t="s">
        <v>84</v>
      </c>
      <c r="C18" s="20" t="s">
        <v>14</v>
      </c>
      <c r="D18" s="30" t="s">
        <v>77</v>
      </c>
      <c r="E18" s="28" t="s">
        <v>85</v>
      </c>
      <c r="F18" s="19" t="s">
        <v>86</v>
      </c>
      <c r="G18" s="2"/>
      <c r="H18" s="2" t="s">
        <v>26</v>
      </c>
      <c r="I18" s="25">
        <v>50</v>
      </c>
      <c r="J18" s="40">
        <v>470000000</v>
      </c>
      <c r="K18" s="20" t="s">
        <v>15</v>
      </c>
      <c r="L18" s="21" t="s">
        <v>62</v>
      </c>
      <c r="M18" s="19" t="s">
        <v>30</v>
      </c>
      <c r="N18" s="2" t="s">
        <v>28</v>
      </c>
      <c r="O18" s="2" t="s">
        <v>38</v>
      </c>
      <c r="P18" s="20" t="s">
        <v>27</v>
      </c>
      <c r="Q18" s="25">
        <v>715</v>
      </c>
      <c r="R18" s="28" t="s">
        <v>80</v>
      </c>
      <c r="S18" s="65">
        <v>300</v>
      </c>
      <c r="T18" s="31">
        <v>300</v>
      </c>
      <c r="U18" s="24">
        <f>S18*T18</f>
        <v>90000</v>
      </c>
      <c r="V18" s="24">
        <f>U18*1.12</f>
        <v>100800.00000000001</v>
      </c>
      <c r="W18" s="1"/>
      <c r="X18" s="2" t="s">
        <v>40</v>
      </c>
      <c r="Y18" s="25"/>
    </row>
    <row r="19" spans="1:25" s="80" customFormat="1" ht="114.75">
      <c r="A19" s="10"/>
      <c r="B19" s="29" t="s">
        <v>87</v>
      </c>
      <c r="C19" s="20" t="s">
        <v>14</v>
      </c>
      <c r="D19" s="30" t="s">
        <v>77</v>
      </c>
      <c r="E19" s="28" t="s">
        <v>85</v>
      </c>
      <c r="F19" s="19" t="s">
        <v>88</v>
      </c>
      <c r="G19" s="2"/>
      <c r="H19" s="2" t="s">
        <v>26</v>
      </c>
      <c r="I19" s="25">
        <v>50</v>
      </c>
      <c r="J19" s="40">
        <v>470000000</v>
      </c>
      <c r="K19" s="20" t="s">
        <v>15</v>
      </c>
      <c r="L19" s="21" t="s">
        <v>62</v>
      </c>
      <c r="M19" s="19" t="s">
        <v>30</v>
      </c>
      <c r="N19" s="2" t="s">
        <v>28</v>
      </c>
      <c r="O19" s="2" t="s">
        <v>38</v>
      </c>
      <c r="P19" s="20" t="s">
        <v>27</v>
      </c>
      <c r="Q19" s="25">
        <v>715</v>
      </c>
      <c r="R19" s="28" t="s">
        <v>80</v>
      </c>
      <c r="S19" s="65">
        <v>300</v>
      </c>
      <c r="T19" s="31">
        <v>50</v>
      </c>
      <c r="U19" s="24">
        <f t="shared" si="0"/>
        <v>15000</v>
      </c>
      <c r="V19" s="24">
        <f t="shared" si="1"/>
        <v>16800</v>
      </c>
      <c r="W19" s="1"/>
      <c r="X19" s="2" t="s">
        <v>40</v>
      </c>
      <c r="Y19" s="25"/>
    </row>
    <row r="20" spans="1:25" s="80" customFormat="1" ht="114.75">
      <c r="A20" s="10"/>
      <c r="B20" s="2" t="s">
        <v>89</v>
      </c>
      <c r="C20" s="20" t="s">
        <v>14</v>
      </c>
      <c r="D20" s="32" t="s">
        <v>90</v>
      </c>
      <c r="E20" s="19" t="s">
        <v>91</v>
      </c>
      <c r="F20" s="19" t="s">
        <v>92</v>
      </c>
      <c r="G20" s="2"/>
      <c r="H20" s="2" t="s">
        <v>26</v>
      </c>
      <c r="I20" s="2">
        <v>0</v>
      </c>
      <c r="J20" s="40">
        <v>470000000</v>
      </c>
      <c r="K20" s="20" t="s">
        <v>15</v>
      </c>
      <c r="L20" s="21" t="s">
        <v>62</v>
      </c>
      <c r="M20" s="19" t="s">
        <v>30</v>
      </c>
      <c r="N20" s="2" t="s">
        <v>28</v>
      </c>
      <c r="O20" s="2" t="s">
        <v>38</v>
      </c>
      <c r="P20" s="20" t="s">
        <v>27</v>
      </c>
      <c r="Q20" s="2">
        <v>796</v>
      </c>
      <c r="R20" s="22" t="s">
        <v>63</v>
      </c>
      <c r="S20" s="33">
        <v>1156</v>
      </c>
      <c r="T20" s="34">
        <v>700</v>
      </c>
      <c r="U20" s="24">
        <f t="shared" si="0"/>
        <v>809200</v>
      </c>
      <c r="V20" s="24">
        <f t="shared" si="1"/>
        <v>906304.0000000001</v>
      </c>
      <c r="W20" s="2"/>
      <c r="X20" s="2" t="s">
        <v>40</v>
      </c>
      <c r="Y20" s="2"/>
    </row>
    <row r="21" spans="1:25" s="80" customFormat="1" ht="114.75">
      <c r="A21" s="10"/>
      <c r="B21" s="2" t="s">
        <v>93</v>
      </c>
      <c r="C21" s="20" t="s">
        <v>14</v>
      </c>
      <c r="D21" s="32" t="s">
        <v>94</v>
      </c>
      <c r="E21" s="35" t="s">
        <v>95</v>
      </c>
      <c r="F21" s="35" t="s">
        <v>96</v>
      </c>
      <c r="G21" s="2"/>
      <c r="H21" s="2" t="s">
        <v>26</v>
      </c>
      <c r="I21" s="2">
        <v>50</v>
      </c>
      <c r="J21" s="40">
        <v>470000000</v>
      </c>
      <c r="K21" s="20" t="s">
        <v>15</v>
      </c>
      <c r="L21" s="21" t="s">
        <v>62</v>
      </c>
      <c r="M21" s="19" t="s">
        <v>30</v>
      </c>
      <c r="N21" s="2" t="s">
        <v>28</v>
      </c>
      <c r="O21" s="2" t="s">
        <v>38</v>
      </c>
      <c r="P21" s="20" t="s">
        <v>27</v>
      </c>
      <c r="Q21" s="66" t="s">
        <v>97</v>
      </c>
      <c r="R21" s="19" t="s">
        <v>98</v>
      </c>
      <c r="S21" s="36">
        <v>26</v>
      </c>
      <c r="T21" s="37">
        <v>6313000</v>
      </c>
      <c r="U21" s="24">
        <f t="shared" si="0"/>
        <v>164138000</v>
      </c>
      <c r="V21" s="24">
        <f t="shared" si="1"/>
        <v>183834560.00000003</v>
      </c>
      <c r="W21" s="2" t="s">
        <v>99</v>
      </c>
      <c r="X21" s="2" t="s">
        <v>40</v>
      </c>
      <c r="Y21" s="2"/>
    </row>
    <row r="22" spans="1:25" s="80" customFormat="1" ht="114.75">
      <c r="A22" s="10"/>
      <c r="B22" s="2" t="s">
        <v>100</v>
      </c>
      <c r="C22" s="20" t="s">
        <v>14</v>
      </c>
      <c r="D22" s="32" t="s">
        <v>94</v>
      </c>
      <c r="E22" s="35" t="s">
        <v>95</v>
      </c>
      <c r="F22" s="35" t="s">
        <v>101</v>
      </c>
      <c r="G22" s="2"/>
      <c r="H22" s="2" t="s">
        <v>26</v>
      </c>
      <c r="I22" s="2">
        <v>50</v>
      </c>
      <c r="J22" s="40">
        <v>470000000</v>
      </c>
      <c r="K22" s="20" t="s">
        <v>15</v>
      </c>
      <c r="L22" s="21" t="s">
        <v>62</v>
      </c>
      <c r="M22" s="19" t="s">
        <v>30</v>
      </c>
      <c r="N22" s="2" t="s">
        <v>28</v>
      </c>
      <c r="O22" s="2" t="s">
        <v>38</v>
      </c>
      <c r="P22" s="20" t="s">
        <v>27</v>
      </c>
      <c r="Q22" s="66" t="s">
        <v>97</v>
      </c>
      <c r="R22" s="19" t="s">
        <v>98</v>
      </c>
      <c r="S22" s="36">
        <v>11.2</v>
      </c>
      <c r="T22" s="37">
        <v>7194000</v>
      </c>
      <c r="U22" s="24">
        <f t="shared" si="0"/>
        <v>80572800</v>
      </c>
      <c r="V22" s="24">
        <f t="shared" si="1"/>
        <v>90241536.00000001</v>
      </c>
      <c r="W22" s="2" t="s">
        <v>99</v>
      </c>
      <c r="X22" s="2" t="s">
        <v>40</v>
      </c>
      <c r="Y22" s="2"/>
    </row>
    <row r="23" spans="1:25" s="80" customFormat="1" ht="114.75">
      <c r="A23" s="10"/>
      <c r="B23" s="2" t="s">
        <v>102</v>
      </c>
      <c r="C23" s="20" t="s">
        <v>14</v>
      </c>
      <c r="D23" s="32" t="s">
        <v>94</v>
      </c>
      <c r="E23" s="35" t="s">
        <v>95</v>
      </c>
      <c r="F23" s="35" t="s">
        <v>103</v>
      </c>
      <c r="G23" s="2"/>
      <c r="H23" s="2" t="s">
        <v>26</v>
      </c>
      <c r="I23" s="2">
        <v>50</v>
      </c>
      <c r="J23" s="40">
        <v>470000000</v>
      </c>
      <c r="K23" s="20" t="s">
        <v>15</v>
      </c>
      <c r="L23" s="21" t="s">
        <v>62</v>
      </c>
      <c r="M23" s="19" t="s">
        <v>30</v>
      </c>
      <c r="N23" s="2" t="s">
        <v>28</v>
      </c>
      <c r="O23" s="2" t="s">
        <v>38</v>
      </c>
      <c r="P23" s="20" t="s">
        <v>27</v>
      </c>
      <c r="Q23" s="66" t="s">
        <v>97</v>
      </c>
      <c r="R23" s="19" t="s">
        <v>98</v>
      </c>
      <c r="S23" s="36">
        <v>5</v>
      </c>
      <c r="T23" s="37">
        <v>8260000</v>
      </c>
      <c r="U23" s="24">
        <f t="shared" si="0"/>
        <v>41300000</v>
      </c>
      <c r="V23" s="24">
        <f t="shared" si="1"/>
        <v>46256000.00000001</v>
      </c>
      <c r="W23" s="2" t="s">
        <v>99</v>
      </c>
      <c r="X23" s="2" t="s">
        <v>40</v>
      </c>
      <c r="Y23" s="2"/>
    </row>
    <row r="24" spans="1:25" s="80" customFormat="1" ht="114.75">
      <c r="A24" s="10"/>
      <c r="B24" s="2" t="s">
        <v>104</v>
      </c>
      <c r="C24" s="20" t="s">
        <v>14</v>
      </c>
      <c r="D24" s="32" t="s">
        <v>94</v>
      </c>
      <c r="E24" s="35" t="s">
        <v>95</v>
      </c>
      <c r="F24" s="35" t="s">
        <v>105</v>
      </c>
      <c r="G24" s="2"/>
      <c r="H24" s="2" t="s">
        <v>26</v>
      </c>
      <c r="I24" s="2">
        <v>50</v>
      </c>
      <c r="J24" s="40">
        <v>470000000</v>
      </c>
      <c r="K24" s="20" t="s">
        <v>15</v>
      </c>
      <c r="L24" s="21" t="s">
        <v>62</v>
      </c>
      <c r="M24" s="19" t="s">
        <v>30</v>
      </c>
      <c r="N24" s="2" t="s">
        <v>28</v>
      </c>
      <c r="O24" s="2" t="s">
        <v>38</v>
      </c>
      <c r="P24" s="20" t="s">
        <v>27</v>
      </c>
      <c r="Q24" s="66" t="s">
        <v>97</v>
      </c>
      <c r="R24" s="19" t="s">
        <v>98</v>
      </c>
      <c r="S24" s="36">
        <v>6.76</v>
      </c>
      <c r="T24" s="37">
        <v>10230000</v>
      </c>
      <c r="U24" s="24">
        <f t="shared" si="0"/>
        <v>69154800</v>
      </c>
      <c r="V24" s="24">
        <f t="shared" si="1"/>
        <v>77453376</v>
      </c>
      <c r="W24" s="2" t="s">
        <v>99</v>
      </c>
      <c r="X24" s="2" t="s">
        <v>40</v>
      </c>
      <c r="Y24" s="2"/>
    </row>
    <row r="25" spans="1:25" s="80" customFormat="1" ht="114.75">
      <c r="A25" s="10"/>
      <c r="B25" s="2" t="s">
        <v>106</v>
      </c>
      <c r="C25" s="20" t="s">
        <v>14</v>
      </c>
      <c r="D25" s="32" t="s">
        <v>94</v>
      </c>
      <c r="E25" s="35" t="s">
        <v>95</v>
      </c>
      <c r="F25" s="35" t="s">
        <v>107</v>
      </c>
      <c r="G25" s="2"/>
      <c r="H25" s="2" t="s">
        <v>26</v>
      </c>
      <c r="I25" s="2">
        <v>50</v>
      </c>
      <c r="J25" s="40">
        <v>470000000</v>
      </c>
      <c r="K25" s="20" t="s">
        <v>15</v>
      </c>
      <c r="L25" s="21" t="s">
        <v>62</v>
      </c>
      <c r="M25" s="19" t="s">
        <v>30</v>
      </c>
      <c r="N25" s="2" t="s">
        <v>28</v>
      </c>
      <c r="O25" s="2" t="s">
        <v>38</v>
      </c>
      <c r="P25" s="20" t="s">
        <v>27</v>
      </c>
      <c r="Q25" s="66" t="s">
        <v>97</v>
      </c>
      <c r="R25" s="19" t="s">
        <v>98</v>
      </c>
      <c r="S25" s="36">
        <v>3</v>
      </c>
      <c r="T25" s="37">
        <v>17009000</v>
      </c>
      <c r="U25" s="24">
        <f t="shared" si="0"/>
        <v>51027000</v>
      </c>
      <c r="V25" s="24">
        <f t="shared" si="1"/>
        <v>57150240.00000001</v>
      </c>
      <c r="W25" s="2" t="s">
        <v>99</v>
      </c>
      <c r="X25" s="2" t="s">
        <v>40</v>
      </c>
      <c r="Y25" s="2"/>
    </row>
    <row r="26" spans="1:25" s="80" customFormat="1" ht="114.75">
      <c r="A26" s="10"/>
      <c r="B26" s="2" t="s">
        <v>108</v>
      </c>
      <c r="C26" s="20" t="s">
        <v>14</v>
      </c>
      <c r="D26" s="32" t="s">
        <v>94</v>
      </c>
      <c r="E26" s="35" t="s">
        <v>95</v>
      </c>
      <c r="F26" s="35" t="s">
        <v>109</v>
      </c>
      <c r="G26" s="2"/>
      <c r="H26" s="2" t="s">
        <v>26</v>
      </c>
      <c r="I26" s="2">
        <v>50</v>
      </c>
      <c r="J26" s="40">
        <v>470000000</v>
      </c>
      <c r="K26" s="20" t="s">
        <v>15</v>
      </c>
      <c r="L26" s="21" t="s">
        <v>62</v>
      </c>
      <c r="M26" s="19" t="s">
        <v>30</v>
      </c>
      <c r="N26" s="2" t="s">
        <v>28</v>
      </c>
      <c r="O26" s="2" t="s">
        <v>38</v>
      </c>
      <c r="P26" s="20" t="s">
        <v>27</v>
      </c>
      <c r="Q26" s="66" t="s">
        <v>97</v>
      </c>
      <c r="R26" s="19" t="s">
        <v>98</v>
      </c>
      <c r="S26" s="36">
        <v>0.8</v>
      </c>
      <c r="T26" s="37">
        <v>28589000</v>
      </c>
      <c r="U26" s="24">
        <f t="shared" si="0"/>
        <v>22871200</v>
      </c>
      <c r="V26" s="24">
        <f t="shared" si="1"/>
        <v>25615744.000000004</v>
      </c>
      <c r="W26" s="2" t="s">
        <v>99</v>
      </c>
      <c r="X26" s="2" t="s">
        <v>40</v>
      </c>
      <c r="Y26" s="2"/>
    </row>
    <row r="27" spans="1:25" s="80" customFormat="1" ht="114.75">
      <c r="A27" s="10"/>
      <c r="B27" s="2" t="s">
        <v>110</v>
      </c>
      <c r="C27" s="20" t="s">
        <v>14</v>
      </c>
      <c r="D27" s="32" t="s">
        <v>94</v>
      </c>
      <c r="E27" s="35" t="s">
        <v>95</v>
      </c>
      <c r="F27" s="38" t="s">
        <v>111</v>
      </c>
      <c r="G27" s="2"/>
      <c r="H27" s="2" t="s">
        <v>26</v>
      </c>
      <c r="I27" s="2">
        <v>50</v>
      </c>
      <c r="J27" s="40">
        <v>470000000</v>
      </c>
      <c r="K27" s="20" t="s">
        <v>15</v>
      </c>
      <c r="L27" s="21" t="s">
        <v>62</v>
      </c>
      <c r="M27" s="19" t="s">
        <v>30</v>
      </c>
      <c r="N27" s="2" t="s">
        <v>28</v>
      </c>
      <c r="O27" s="2" t="s">
        <v>38</v>
      </c>
      <c r="P27" s="20" t="s">
        <v>27</v>
      </c>
      <c r="Q27" s="66" t="s">
        <v>97</v>
      </c>
      <c r="R27" s="19" t="s">
        <v>98</v>
      </c>
      <c r="S27" s="36">
        <v>1.5</v>
      </c>
      <c r="T27" s="37">
        <v>9039000</v>
      </c>
      <c r="U27" s="24">
        <f t="shared" si="0"/>
        <v>13558500</v>
      </c>
      <c r="V27" s="24">
        <f t="shared" si="1"/>
        <v>15185520.000000002</v>
      </c>
      <c r="W27" s="2" t="s">
        <v>99</v>
      </c>
      <c r="X27" s="2" t="s">
        <v>40</v>
      </c>
      <c r="Y27" s="2"/>
    </row>
    <row r="28" spans="1:25" s="80" customFormat="1" ht="114.75">
      <c r="A28" s="10"/>
      <c r="B28" s="2" t="s">
        <v>112</v>
      </c>
      <c r="C28" s="20" t="s">
        <v>14</v>
      </c>
      <c r="D28" s="32" t="s">
        <v>94</v>
      </c>
      <c r="E28" s="35" t="s">
        <v>95</v>
      </c>
      <c r="F28" s="38" t="s">
        <v>113</v>
      </c>
      <c r="G28" s="2"/>
      <c r="H28" s="2" t="s">
        <v>26</v>
      </c>
      <c r="I28" s="2">
        <v>50</v>
      </c>
      <c r="J28" s="40">
        <v>470000000</v>
      </c>
      <c r="K28" s="20" t="s">
        <v>15</v>
      </c>
      <c r="L28" s="21" t="s">
        <v>62</v>
      </c>
      <c r="M28" s="19" t="s">
        <v>30</v>
      </c>
      <c r="N28" s="2" t="s">
        <v>28</v>
      </c>
      <c r="O28" s="2" t="s">
        <v>38</v>
      </c>
      <c r="P28" s="20" t="s">
        <v>27</v>
      </c>
      <c r="Q28" s="66" t="s">
        <v>97</v>
      </c>
      <c r="R28" s="19" t="s">
        <v>98</v>
      </c>
      <c r="S28" s="36">
        <v>0.5</v>
      </c>
      <c r="T28" s="37">
        <v>9039000</v>
      </c>
      <c r="U28" s="24">
        <f t="shared" si="0"/>
        <v>4519500</v>
      </c>
      <c r="V28" s="24">
        <f t="shared" si="1"/>
        <v>5061840.000000001</v>
      </c>
      <c r="W28" s="2" t="s">
        <v>99</v>
      </c>
      <c r="X28" s="2" t="s">
        <v>40</v>
      </c>
      <c r="Y28" s="2"/>
    </row>
    <row r="29" spans="1:25" s="80" customFormat="1" ht="114.75">
      <c r="A29" s="10"/>
      <c r="B29" s="2" t="s">
        <v>114</v>
      </c>
      <c r="C29" s="20" t="s">
        <v>14</v>
      </c>
      <c r="D29" s="32" t="s">
        <v>94</v>
      </c>
      <c r="E29" s="35" t="s">
        <v>95</v>
      </c>
      <c r="F29" s="38" t="s">
        <v>115</v>
      </c>
      <c r="G29" s="2"/>
      <c r="H29" s="2" t="s">
        <v>26</v>
      </c>
      <c r="I29" s="2">
        <v>50</v>
      </c>
      <c r="J29" s="40">
        <v>470000000</v>
      </c>
      <c r="K29" s="20" t="s">
        <v>15</v>
      </c>
      <c r="L29" s="21" t="s">
        <v>62</v>
      </c>
      <c r="M29" s="19" t="s">
        <v>30</v>
      </c>
      <c r="N29" s="2" t="s">
        <v>28</v>
      </c>
      <c r="O29" s="2" t="s">
        <v>38</v>
      </c>
      <c r="P29" s="20" t="s">
        <v>27</v>
      </c>
      <c r="Q29" s="66" t="s">
        <v>97</v>
      </c>
      <c r="R29" s="19" t="s">
        <v>98</v>
      </c>
      <c r="S29" s="36">
        <v>0.5</v>
      </c>
      <c r="T29" s="37">
        <v>11708000</v>
      </c>
      <c r="U29" s="24">
        <f t="shared" si="0"/>
        <v>5854000</v>
      </c>
      <c r="V29" s="24">
        <f t="shared" si="1"/>
        <v>6556480.000000001</v>
      </c>
      <c r="W29" s="2" t="s">
        <v>99</v>
      </c>
      <c r="X29" s="2" t="s">
        <v>40</v>
      </c>
      <c r="Y29" s="2"/>
    </row>
    <row r="30" spans="1:25" s="80" customFormat="1" ht="114.75">
      <c r="A30" s="10"/>
      <c r="B30" s="2" t="s">
        <v>116</v>
      </c>
      <c r="C30" s="20" t="s">
        <v>14</v>
      </c>
      <c r="D30" s="32" t="s">
        <v>94</v>
      </c>
      <c r="E30" s="35" t="s">
        <v>95</v>
      </c>
      <c r="F30" s="38" t="s">
        <v>117</v>
      </c>
      <c r="G30" s="2"/>
      <c r="H30" s="2" t="s">
        <v>26</v>
      </c>
      <c r="I30" s="2">
        <v>50</v>
      </c>
      <c r="J30" s="40">
        <v>470000000</v>
      </c>
      <c r="K30" s="20" t="s">
        <v>15</v>
      </c>
      <c r="L30" s="21" t="s">
        <v>62</v>
      </c>
      <c r="M30" s="19" t="s">
        <v>30</v>
      </c>
      <c r="N30" s="2" t="s">
        <v>28</v>
      </c>
      <c r="O30" s="2" t="s">
        <v>38</v>
      </c>
      <c r="P30" s="20" t="s">
        <v>27</v>
      </c>
      <c r="Q30" s="66" t="s">
        <v>97</v>
      </c>
      <c r="R30" s="19" t="s">
        <v>98</v>
      </c>
      <c r="S30" s="36">
        <v>0.5</v>
      </c>
      <c r="T30" s="37">
        <v>15706000</v>
      </c>
      <c r="U30" s="24">
        <f t="shared" si="0"/>
        <v>7853000</v>
      </c>
      <c r="V30" s="24">
        <f t="shared" si="1"/>
        <v>8795360</v>
      </c>
      <c r="W30" s="2" t="s">
        <v>99</v>
      </c>
      <c r="X30" s="2" t="s">
        <v>40</v>
      </c>
      <c r="Y30" s="2"/>
    </row>
    <row r="31" spans="1:25" s="80" customFormat="1" ht="114.75">
      <c r="A31" s="10"/>
      <c r="B31" s="2" t="s">
        <v>118</v>
      </c>
      <c r="C31" s="20" t="s">
        <v>14</v>
      </c>
      <c r="D31" s="32" t="s">
        <v>94</v>
      </c>
      <c r="E31" s="35" t="s">
        <v>95</v>
      </c>
      <c r="F31" s="38" t="s">
        <v>119</v>
      </c>
      <c r="G31" s="2"/>
      <c r="H31" s="2" t="s">
        <v>26</v>
      </c>
      <c r="I31" s="2">
        <v>50</v>
      </c>
      <c r="J31" s="40">
        <v>470000000</v>
      </c>
      <c r="K31" s="20" t="s">
        <v>15</v>
      </c>
      <c r="L31" s="21" t="s">
        <v>62</v>
      </c>
      <c r="M31" s="19" t="s">
        <v>30</v>
      </c>
      <c r="N31" s="2" t="s">
        <v>28</v>
      </c>
      <c r="O31" s="2" t="s">
        <v>38</v>
      </c>
      <c r="P31" s="20" t="s">
        <v>27</v>
      </c>
      <c r="Q31" s="66" t="s">
        <v>97</v>
      </c>
      <c r="R31" s="19" t="s">
        <v>98</v>
      </c>
      <c r="S31" s="36">
        <v>0.2</v>
      </c>
      <c r="T31" s="37">
        <v>32043000</v>
      </c>
      <c r="U31" s="24">
        <f t="shared" si="0"/>
        <v>6408600</v>
      </c>
      <c r="V31" s="24">
        <f t="shared" si="1"/>
        <v>7177632.000000001</v>
      </c>
      <c r="W31" s="2" t="s">
        <v>99</v>
      </c>
      <c r="X31" s="2" t="s">
        <v>40</v>
      </c>
      <c r="Y31" s="2"/>
    </row>
    <row r="32" spans="1:25" s="80" customFormat="1" ht="114.75">
      <c r="A32" s="10"/>
      <c r="B32" s="2" t="s">
        <v>120</v>
      </c>
      <c r="C32" s="20" t="s">
        <v>14</v>
      </c>
      <c r="D32" s="32" t="s">
        <v>94</v>
      </c>
      <c r="E32" s="35" t="s">
        <v>95</v>
      </c>
      <c r="F32" s="38" t="s">
        <v>121</v>
      </c>
      <c r="G32" s="2"/>
      <c r="H32" s="2" t="s">
        <v>26</v>
      </c>
      <c r="I32" s="2">
        <v>50</v>
      </c>
      <c r="J32" s="40">
        <v>470000000</v>
      </c>
      <c r="K32" s="20" t="s">
        <v>15</v>
      </c>
      <c r="L32" s="21" t="s">
        <v>62</v>
      </c>
      <c r="M32" s="19" t="s">
        <v>30</v>
      </c>
      <c r="N32" s="2" t="s">
        <v>28</v>
      </c>
      <c r="O32" s="2" t="s">
        <v>38</v>
      </c>
      <c r="P32" s="20" t="s">
        <v>27</v>
      </c>
      <c r="Q32" s="66" t="s">
        <v>97</v>
      </c>
      <c r="R32" s="19" t="s">
        <v>98</v>
      </c>
      <c r="S32" s="36">
        <v>0.1</v>
      </c>
      <c r="T32" s="37">
        <v>28589000</v>
      </c>
      <c r="U32" s="24">
        <f t="shared" si="0"/>
        <v>2858900</v>
      </c>
      <c r="V32" s="24">
        <f t="shared" si="1"/>
        <v>3201968.0000000005</v>
      </c>
      <c r="W32" s="2" t="s">
        <v>99</v>
      </c>
      <c r="X32" s="2" t="s">
        <v>40</v>
      </c>
      <c r="Y32" s="2"/>
    </row>
    <row r="33" spans="1:25" s="80" customFormat="1" ht="114.75">
      <c r="A33" s="10"/>
      <c r="B33" s="2" t="s">
        <v>122</v>
      </c>
      <c r="C33" s="20" t="s">
        <v>14</v>
      </c>
      <c r="D33" s="32" t="s">
        <v>94</v>
      </c>
      <c r="E33" s="35" t="s">
        <v>123</v>
      </c>
      <c r="F33" s="38" t="s">
        <v>124</v>
      </c>
      <c r="G33" s="2"/>
      <c r="H33" s="2" t="s">
        <v>26</v>
      </c>
      <c r="I33" s="2">
        <v>50</v>
      </c>
      <c r="J33" s="40">
        <v>470000000</v>
      </c>
      <c r="K33" s="20" t="s">
        <v>15</v>
      </c>
      <c r="L33" s="21" t="s">
        <v>62</v>
      </c>
      <c r="M33" s="19" t="s">
        <v>30</v>
      </c>
      <c r="N33" s="2" t="s">
        <v>28</v>
      </c>
      <c r="O33" s="2" t="s">
        <v>38</v>
      </c>
      <c r="P33" s="20" t="s">
        <v>27</v>
      </c>
      <c r="Q33" s="2">
        <v>839</v>
      </c>
      <c r="R33" s="22" t="s">
        <v>72</v>
      </c>
      <c r="S33" s="36">
        <v>280</v>
      </c>
      <c r="T33" s="37">
        <v>75105</v>
      </c>
      <c r="U33" s="24">
        <f t="shared" si="0"/>
        <v>21029400</v>
      </c>
      <c r="V33" s="24">
        <f t="shared" si="1"/>
        <v>23552928.000000004</v>
      </c>
      <c r="W33" s="2" t="s">
        <v>99</v>
      </c>
      <c r="X33" s="2" t="s">
        <v>40</v>
      </c>
      <c r="Y33" s="2"/>
    </row>
    <row r="34" spans="1:25" s="80" customFormat="1" ht="114.75">
      <c r="A34" s="10"/>
      <c r="B34" s="2" t="s">
        <v>125</v>
      </c>
      <c r="C34" s="20" t="s">
        <v>14</v>
      </c>
      <c r="D34" s="32" t="s">
        <v>94</v>
      </c>
      <c r="E34" s="35" t="s">
        <v>123</v>
      </c>
      <c r="F34" s="38" t="s">
        <v>126</v>
      </c>
      <c r="G34" s="2"/>
      <c r="H34" s="2" t="s">
        <v>26</v>
      </c>
      <c r="I34" s="2">
        <v>50</v>
      </c>
      <c r="J34" s="40">
        <v>470000000</v>
      </c>
      <c r="K34" s="20" t="s">
        <v>15</v>
      </c>
      <c r="L34" s="21" t="s">
        <v>62</v>
      </c>
      <c r="M34" s="19" t="s">
        <v>30</v>
      </c>
      <c r="N34" s="2" t="s">
        <v>28</v>
      </c>
      <c r="O34" s="2" t="s">
        <v>38</v>
      </c>
      <c r="P34" s="20" t="s">
        <v>27</v>
      </c>
      <c r="Q34" s="2">
        <v>839</v>
      </c>
      <c r="R34" s="22" t="s">
        <v>72</v>
      </c>
      <c r="S34" s="36">
        <v>100</v>
      </c>
      <c r="T34" s="37">
        <v>95478</v>
      </c>
      <c r="U34" s="24">
        <f t="shared" si="0"/>
        <v>9547800</v>
      </c>
      <c r="V34" s="24">
        <f t="shared" si="1"/>
        <v>10693536.000000002</v>
      </c>
      <c r="W34" s="2" t="s">
        <v>99</v>
      </c>
      <c r="X34" s="2" t="s">
        <v>40</v>
      </c>
      <c r="Y34" s="2"/>
    </row>
    <row r="35" spans="1:25" s="80" customFormat="1" ht="114.75">
      <c r="A35" s="10"/>
      <c r="B35" s="2" t="s">
        <v>127</v>
      </c>
      <c r="C35" s="20" t="s">
        <v>14</v>
      </c>
      <c r="D35" s="32" t="s">
        <v>94</v>
      </c>
      <c r="E35" s="33" t="s">
        <v>128</v>
      </c>
      <c r="F35" s="38" t="s">
        <v>129</v>
      </c>
      <c r="G35" s="2"/>
      <c r="H35" s="2" t="s">
        <v>26</v>
      </c>
      <c r="I35" s="2">
        <v>50</v>
      </c>
      <c r="J35" s="40">
        <v>470000000</v>
      </c>
      <c r="K35" s="20" t="s">
        <v>15</v>
      </c>
      <c r="L35" s="21" t="s">
        <v>62</v>
      </c>
      <c r="M35" s="19" t="s">
        <v>30</v>
      </c>
      <c r="N35" s="2" t="s">
        <v>28</v>
      </c>
      <c r="O35" s="2" t="s">
        <v>38</v>
      </c>
      <c r="P35" s="20" t="s">
        <v>27</v>
      </c>
      <c r="Q35" s="2">
        <v>796</v>
      </c>
      <c r="R35" s="22" t="s">
        <v>63</v>
      </c>
      <c r="S35" s="36">
        <v>560</v>
      </c>
      <c r="T35" s="37">
        <v>483.75</v>
      </c>
      <c r="U35" s="24">
        <f t="shared" si="0"/>
        <v>270900</v>
      </c>
      <c r="V35" s="24">
        <f t="shared" si="1"/>
        <v>303408</v>
      </c>
      <c r="W35" s="2" t="s">
        <v>99</v>
      </c>
      <c r="X35" s="2" t="s">
        <v>40</v>
      </c>
      <c r="Y35" s="2"/>
    </row>
    <row r="36" spans="1:25" s="80" customFormat="1" ht="114.75">
      <c r="A36" s="10"/>
      <c r="B36" s="2" t="s">
        <v>130</v>
      </c>
      <c r="C36" s="20" t="s">
        <v>14</v>
      </c>
      <c r="D36" s="32" t="s">
        <v>94</v>
      </c>
      <c r="E36" s="33" t="s">
        <v>128</v>
      </c>
      <c r="F36" s="38" t="s">
        <v>131</v>
      </c>
      <c r="G36" s="2"/>
      <c r="H36" s="2" t="s">
        <v>26</v>
      </c>
      <c r="I36" s="2">
        <v>50</v>
      </c>
      <c r="J36" s="40">
        <v>470000000</v>
      </c>
      <c r="K36" s="20" t="s">
        <v>15</v>
      </c>
      <c r="L36" s="21" t="s">
        <v>62</v>
      </c>
      <c r="M36" s="19" t="s">
        <v>30</v>
      </c>
      <c r="N36" s="2" t="s">
        <v>28</v>
      </c>
      <c r="O36" s="2" t="s">
        <v>38</v>
      </c>
      <c r="P36" s="20" t="s">
        <v>27</v>
      </c>
      <c r="Q36" s="2">
        <v>796</v>
      </c>
      <c r="R36" s="22" t="s">
        <v>63</v>
      </c>
      <c r="S36" s="36">
        <v>200</v>
      </c>
      <c r="T36" s="37">
        <v>776.29</v>
      </c>
      <c r="U36" s="24">
        <f t="shared" si="0"/>
        <v>155258</v>
      </c>
      <c r="V36" s="24">
        <f t="shared" si="1"/>
        <v>173888.96000000002</v>
      </c>
      <c r="W36" s="2" t="s">
        <v>99</v>
      </c>
      <c r="X36" s="2" t="s">
        <v>40</v>
      </c>
      <c r="Y36" s="2"/>
    </row>
    <row r="37" spans="1:25" s="80" customFormat="1" ht="114.75">
      <c r="A37" s="10"/>
      <c r="B37" s="2" t="s">
        <v>132</v>
      </c>
      <c r="C37" s="20" t="s">
        <v>14</v>
      </c>
      <c r="D37" s="32" t="s">
        <v>94</v>
      </c>
      <c r="E37" s="33" t="s">
        <v>133</v>
      </c>
      <c r="F37" s="35" t="s">
        <v>134</v>
      </c>
      <c r="G37" s="2"/>
      <c r="H37" s="2" t="s">
        <v>26</v>
      </c>
      <c r="I37" s="2">
        <v>50</v>
      </c>
      <c r="J37" s="40">
        <v>470000000</v>
      </c>
      <c r="K37" s="20" t="s">
        <v>15</v>
      </c>
      <c r="L37" s="21" t="s">
        <v>62</v>
      </c>
      <c r="M37" s="19" t="s">
        <v>30</v>
      </c>
      <c r="N37" s="2" t="s">
        <v>28</v>
      </c>
      <c r="O37" s="2" t="s">
        <v>38</v>
      </c>
      <c r="P37" s="20" t="s">
        <v>27</v>
      </c>
      <c r="Q37" s="2">
        <v>796</v>
      </c>
      <c r="R37" s="22" t="s">
        <v>63</v>
      </c>
      <c r="S37" s="36">
        <v>560</v>
      </c>
      <c r="T37" s="37">
        <v>7416.68</v>
      </c>
      <c r="U37" s="24">
        <f t="shared" si="0"/>
        <v>4153340.8000000003</v>
      </c>
      <c r="V37" s="24">
        <f t="shared" si="1"/>
        <v>4651741.696</v>
      </c>
      <c r="W37" s="2" t="s">
        <v>99</v>
      </c>
      <c r="X37" s="2" t="s">
        <v>40</v>
      </c>
      <c r="Y37" s="2"/>
    </row>
    <row r="38" spans="1:25" s="80" customFormat="1" ht="114.75">
      <c r="A38" s="10"/>
      <c r="B38" s="2" t="s">
        <v>135</v>
      </c>
      <c r="C38" s="20" t="s">
        <v>14</v>
      </c>
      <c r="D38" s="32" t="s">
        <v>94</v>
      </c>
      <c r="E38" s="33" t="s">
        <v>133</v>
      </c>
      <c r="F38" s="35" t="s">
        <v>136</v>
      </c>
      <c r="G38" s="2"/>
      <c r="H38" s="2" t="s">
        <v>26</v>
      </c>
      <c r="I38" s="2">
        <v>50</v>
      </c>
      <c r="J38" s="40">
        <v>470000000</v>
      </c>
      <c r="K38" s="20" t="s">
        <v>15</v>
      </c>
      <c r="L38" s="21" t="s">
        <v>62</v>
      </c>
      <c r="M38" s="19" t="s">
        <v>30</v>
      </c>
      <c r="N38" s="2" t="s">
        <v>28</v>
      </c>
      <c r="O38" s="2" t="s">
        <v>38</v>
      </c>
      <c r="P38" s="20" t="s">
        <v>27</v>
      </c>
      <c r="Q38" s="2">
        <v>796</v>
      </c>
      <c r="R38" s="22" t="s">
        <v>63</v>
      </c>
      <c r="S38" s="36">
        <v>200</v>
      </c>
      <c r="T38" s="37">
        <v>15829.97</v>
      </c>
      <c r="U38" s="24">
        <f t="shared" si="0"/>
        <v>3165994</v>
      </c>
      <c r="V38" s="24">
        <f t="shared" si="1"/>
        <v>3545913.2800000003</v>
      </c>
      <c r="W38" s="2" t="s">
        <v>99</v>
      </c>
      <c r="X38" s="2" t="s">
        <v>40</v>
      </c>
      <c r="Y38" s="2"/>
    </row>
    <row r="39" spans="1:25" s="80" customFormat="1" ht="114.75">
      <c r="A39" s="10"/>
      <c r="B39" s="2" t="s">
        <v>137</v>
      </c>
      <c r="C39" s="20" t="s">
        <v>14</v>
      </c>
      <c r="D39" s="32" t="s">
        <v>94</v>
      </c>
      <c r="E39" s="35" t="s">
        <v>138</v>
      </c>
      <c r="F39" s="35" t="s">
        <v>139</v>
      </c>
      <c r="G39" s="2"/>
      <c r="H39" s="2" t="s">
        <v>26</v>
      </c>
      <c r="I39" s="2">
        <v>50</v>
      </c>
      <c r="J39" s="40">
        <v>470000000</v>
      </c>
      <c r="K39" s="20" t="s">
        <v>15</v>
      </c>
      <c r="L39" s="21" t="s">
        <v>62</v>
      </c>
      <c r="M39" s="19" t="s">
        <v>30</v>
      </c>
      <c r="N39" s="2" t="s">
        <v>28</v>
      </c>
      <c r="O39" s="2" t="s">
        <v>38</v>
      </c>
      <c r="P39" s="20" t="s">
        <v>27</v>
      </c>
      <c r="Q39" s="2">
        <v>796</v>
      </c>
      <c r="R39" s="22" t="s">
        <v>63</v>
      </c>
      <c r="S39" s="36">
        <v>200</v>
      </c>
      <c r="T39" s="37">
        <v>70250</v>
      </c>
      <c r="U39" s="24">
        <f t="shared" si="0"/>
        <v>14050000</v>
      </c>
      <c r="V39" s="24">
        <f t="shared" si="1"/>
        <v>15736000.000000002</v>
      </c>
      <c r="W39" s="2" t="s">
        <v>99</v>
      </c>
      <c r="X39" s="2" t="s">
        <v>40</v>
      </c>
      <c r="Y39" s="2"/>
    </row>
    <row r="40" spans="1:25" s="80" customFormat="1" ht="114.75">
      <c r="A40" s="10"/>
      <c r="B40" s="2" t="s">
        <v>140</v>
      </c>
      <c r="C40" s="20" t="s">
        <v>14</v>
      </c>
      <c r="D40" s="32" t="s">
        <v>94</v>
      </c>
      <c r="E40" s="35" t="s">
        <v>138</v>
      </c>
      <c r="F40" s="35" t="s">
        <v>141</v>
      </c>
      <c r="G40" s="2"/>
      <c r="H40" s="2" t="s">
        <v>26</v>
      </c>
      <c r="I40" s="2">
        <v>50</v>
      </c>
      <c r="J40" s="40">
        <v>470000000</v>
      </c>
      <c r="K40" s="20" t="s">
        <v>15</v>
      </c>
      <c r="L40" s="21" t="s">
        <v>62</v>
      </c>
      <c r="M40" s="19" t="s">
        <v>30</v>
      </c>
      <c r="N40" s="2" t="s">
        <v>28</v>
      </c>
      <c r="O40" s="2" t="s">
        <v>38</v>
      </c>
      <c r="P40" s="20" t="s">
        <v>27</v>
      </c>
      <c r="Q40" s="2">
        <v>796</v>
      </c>
      <c r="R40" s="22" t="s">
        <v>63</v>
      </c>
      <c r="S40" s="36">
        <v>15</v>
      </c>
      <c r="T40" s="37">
        <v>70250</v>
      </c>
      <c r="U40" s="24">
        <f t="shared" si="0"/>
        <v>1053750</v>
      </c>
      <c r="V40" s="24">
        <f t="shared" si="1"/>
        <v>1180200</v>
      </c>
      <c r="W40" s="2" t="s">
        <v>99</v>
      </c>
      <c r="X40" s="2" t="s">
        <v>40</v>
      </c>
      <c r="Y40" s="2"/>
    </row>
    <row r="41" spans="1:25" s="80" customFormat="1" ht="114.75">
      <c r="A41" s="10"/>
      <c r="B41" s="2" t="s">
        <v>142</v>
      </c>
      <c r="C41" s="20" t="s">
        <v>14</v>
      </c>
      <c r="D41" s="32" t="s">
        <v>94</v>
      </c>
      <c r="E41" s="35" t="s">
        <v>138</v>
      </c>
      <c r="F41" s="35" t="s">
        <v>143</v>
      </c>
      <c r="G41" s="2"/>
      <c r="H41" s="2" t="s">
        <v>26</v>
      </c>
      <c r="I41" s="2">
        <v>50</v>
      </c>
      <c r="J41" s="40">
        <v>470000000</v>
      </c>
      <c r="K41" s="20" t="s">
        <v>15</v>
      </c>
      <c r="L41" s="21" t="s">
        <v>62</v>
      </c>
      <c r="M41" s="19" t="s">
        <v>30</v>
      </c>
      <c r="N41" s="2" t="s">
        <v>28</v>
      </c>
      <c r="O41" s="2" t="s">
        <v>38</v>
      </c>
      <c r="P41" s="20" t="s">
        <v>27</v>
      </c>
      <c r="Q41" s="2">
        <v>796</v>
      </c>
      <c r="R41" s="22" t="s">
        <v>63</v>
      </c>
      <c r="S41" s="36">
        <v>30</v>
      </c>
      <c r="T41" s="37">
        <v>73463</v>
      </c>
      <c r="U41" s="24">
        <f t="shared" si="0"/>
        <v>2203890</v>
      </c>
      <c r="V41" s="24">
        <f t="shared" si="1"/>
        <v>2468356.8000000003</v>
      </c>
      <c r="W41" s="2" t="s">
        <v>99</v>
      </c>
      <c r="X41" s="2" t="s">
        <v>40</v>
      </c>
      <c r="Y41" s="2"/>
    </row>
    <row r="42" spans="1:25" s="80" customFormat="1" ht="114.75">
      <c r="A42" s="10"/>
      <c r="B42" s="2" t="s">
        <v>144</v>
      </c>
      <c r="C42" s="20" t="s">
        <v>14</v>
      </c>
      <c r="D42" s="32" t="s">
        <v>94</v>
      </c>
      <c r="E42" s="35" t="s">
        <v>138</v>
      </c>
      <c r="F42" s="35" t="s">
        <v>145</v>
      </c>
      <c r="G42" s="2"/>
      <c r="H42" s="2" t="s">
        <v>26</v>
      </c>
      <c r="I42" s="2">
        <v>50</v>
      </c>
      <c r="J42" s="40">
        <v>470000000</v>
      </c>
      <c r="K42" s="20" t="s">
        <v>15</v>
      </c>
      <c r="L42" s="21" t="s">
        <v>62</v>
      </c>
      <c r="M42" s="19" t="s">
        <v>30</v>
      </c>
      <c r="N42" s="2" t="s">
        <v>28</v>
      </c>
      <c r="O42" s="2" t="s">
        <v>38</v>
      </c>
      <c r="P42" s="20" t="s">
        <v>27</v>
      </c>
      <c r="Q42" s="2">
        <v>796</v>
      </c>
      <c r="R42" s="22" t="s">
        <v>63</v>
      </c>
      <c r="S42" s="36">
        <v>6</v>
      </c>
      <c r="T42" s="37">
        <v>73463</v>
      </c>
      <c r="U42" s="24">
        <f t="shared" si="0"/>
        <v>440778</v>
      </c>
      <c r="V42" s="24">
        <f t="shared" si="1"/>
        <v>493671.36000000004</v>
      </c>
      <c r="W42" s="2" t="s">
        <v>99</v>
      </c>
      <c r="X42" s="2" t="s">
        <v>40</v>
      </c>
      <c r="Y42" s="2"/>
    </row>
    <row r="43" spans="1:25" s="80" customFormat="1" ht="114.75">
      <c r="A43" s="10"/>
      <c r="B43" s="2" t="s">
        <v>146</v>
      </c>
      <c r="C43" s="20" t="s">
        <v>14</v>
      </c>
      <c r="D43" s="32" t="s">
        <v>94</v>
      </c>
      <c r="E43" s="35" t="s">
        <v>138</v>
      </c>
      <c r="F43" s="35" t="s">
        <v>147</v>
      </c>
      <c r="G43" s="2"/>
      <c r="H43" s="2" t="s">
        <v>26</v>
      </c>
      <c r="I43" s="2">
        <v>50</v>
      </c>
      <c r="J43" s="40">
        <v>470000000</v>
      </c>
      <c r="K43" s="20" t="s">
        <v>15</v>
      </c>
      <c r="L43" s="21" t="s">
        <v>62</v>
      </c>
      <c r="M43" s="19" t="s">
        <v>30</v>
      </c>
      <c r="N43" s="2" t="s">
        <v>28</v>
      </c>
      <c r="O43" s="2" t="s">
        <v>38</v>
      </c>
      <c r="P43" s="20" t="s">
        <v>27</v>
      </c>
      <c r="Q43" s="2">
        <v>796</v>
      </c>
      <c r="R43" s="22" t="s">
        <v>63</v>
      </c>
      <c r="S43" s="36">
        <v>3</v>
      </c>
      <c r="T43" s="37">
        <v>165888</v>
      </c>
      <c r="U43" s="24">
        <f t="shared" si="0"/>
        <v>497664</v>
      </c>
      <c r="V43" s="24">
        <f t="shared" si="1"/>
        <v>557383.68</v>
      </c>
      <c r="W43" s="2" t="s">
        <v>99</v>
      </c>
      <c r="X43" s="2" t="s">
        <v>40</v>
      </c>
      <c r="Y43" s="2"/>
    </row>
    <row r="44" spans="1:25" s="80" customFormat="1" ht="114.75">
      <c r="A44" s="10"/>
      <c r="B44" s="2" t="s">
        <v>148</v>
      </c>
      <c r="C44" s="20" t="s">
        <v>14</v>
      </c>
      <c r="D44" s="32" t="s">
        <v>94</v>
      </c>
      <c r="E44" s="35" t="s">
        <v>138</v>
      </c>
      <c r="F44" s="35" t="s">
        <v>149</v>
      </c>
      <c r="G44" s="2"/>
      <c r="H44" s="2" t="s">
        <v>26</v>
      </c>
      <c r="I44" s="2">
        <v>50</v>
      </c>
      <c r="J44" s="40">
        <v>470000000</v>
      </c>
      <c r="K44" s="20" t="s">
        <v>15</v>
      </c>
      <c r="L44" s="21" t="s">
        <v>62</v>
      </c>
      <c r="M44" s="19" t="s">
        <v>30</v>
      </c>
      <c r="N44" s="2" t="s">
        <v>28</v>
      </c>
      <c r="O44" s="2" t="s">
        <v>38</v>
      </c>
      <c r="P44" s="20" t="s">
        <v>27</v>
      </c>
      <c r="Q44" s="2">
        <v>796</v>
      </c>
      <c r="R44" s="22" t="s">
        <v>63</v>
      </c>
      <c r="S44" s="36">
        <v>2</v>
      </c>
      <c r="T44" s="37">
        <v>189756</v>
      </c>
      <c r="U44" s="24">
        <f t="shared" si="0"/>
        <v>379512</v>
      </c>
      <c r="V44" s="24">
        <f t="shared" si="1"/>
        <v>425053.44000000006</v>
      </c>
      <c r="W44" s="2" t="s">
        <v>99</v>
      </c>
      <c r="X44" s="2" t="s">
        <v>40</v>
      </c>
      <c r="Y44" s="2"/>
    </row>
    <row r="45" spans="1:25" s="80" customFormat="1" ht="114.75">
      <c r="A45" s="10"/>
      <c r="B45" s="2" t="s">
        <v>150</v>
      </c>
      <c r="C45" s="20" t="s">
        <v>14</v>
      </c>
      <c r="D45" s="32" t="s">
        <v>94</v>
      </c>
      <c r="E45" s="35" t="s">
        <v>138</v>
      </c>
      <c r="F45" s="35" t="s">
        <v>151</v>
      </c>
      <c r="G45" s="2"/>
      <c r="H45" s="2" t="s">
        <v>26</v>
      </c>
      <c r="I45" s="2">
        <v>50</v>
      </c>
      <c r="J45" s="40">
        <v>470000000</v>
      </c>
      <c r="K45" s="20" t="s">
        <v>15</v>
      </c>
      <c r="L45" s="21" t="s">
        <v>62</v>
      </c>
      <c r="M45" s="19" t="s">
        <v>30</v>
      </c>
      <c r="N45" s="2" t="s">
        <v>28</v>
      </c>
      <c r="O45" s="2" t="s">
        <v>38</v>
      </c>
      <c r="P45" s="20" t="s">
        <v>27</v>
      </c>
      <c r="Q45" s="2">
        <v>796</v>
      </c>
      <c r="R45" s="22" t="s">
        <v>63</v>
      </c>
      <c r="S45" s="36">
        <v>35</v>
      </c>
      <c r="T45" s="37">
        <v>70250</v>
      </c>
      <c r="U45" s="24">
        <f t="shared" si="0"/>
        <v>2458750</v>
      </c>
      <c r="V45" s="24">
        <f t="shared" si="1"/>
        <v>2753800.0000000005</v>
      </c>
      <c r="W45" s="2" t="s">
        <v>99</v>
      </c>
      <c r="X45" s="2" t="s">
        <v>40</v>
      </c>
      <c r="Y45" s="2"/>
    </row>
    <row r="46" spans="1:25" s="80" customFormat="1" ht="114.75">
      <c r="A46" s="10"/>
      <c r="B46" s="2" t="s">
        <v>152</v>
      </c>
      <c r="C46" s="20" t="s">
        <v>14</v>
      </c>
      <c r="D46" s="32" t="s">
        <v>94</v>
      </c>
      <c r="E46" s="35" t="s">
        <v>138</v>
      </c>
      <c r="F46" s="35" t="s">
        <v>153</v>
      </c>
      <c r="G46" s="2"/>
      <c r="H46" s="2" t="s">
        <v>26</v>
      </c>
      <c r="I46" s="2">
        <v>50</v>
      </c>
      <c r="J46" s="40">
        <v>470000000</v>
      </c>
      <c r="K46" s="20" t="s">
        <v>15</v>
      </c>
      <c r="L46" s="21" t="s">
        <v>62</v>
      </c>
      <c r="M46" s="19" t="s">
        <v>30</v>
      </c>
      <c r="N46" s="2" t="s">
        <v>28</v>
      </c>
      <c r="O46" s="2" t="s">
        <v>38</v>
      </c>
      <c r="P46" s="20" t="s">
        <v>27</v>
      </c>
      <c r="Q46" s="2">
        <v>796</v>
      </c>
      <c r="R46" s="22" t="s">
        <v>63</v>
      </c>
      <c r="S46" s="36">
        <v>30</v>
      </c>
      <c r="T46" s="37">
        <v>73463</v>
      </c>
      <c r="U46" s="24">
        <f t="shared" si="0"/>
        <v>2203890</v>
      </c>
      <c r="V46" s="24">
        <f t="shared" si="1"/>
        <v>2468356.8000000003</v>
      </c>
      <c r="W46" s="2" t="s">
        <v>99</v>
      </c>
      <c r="X46" s="2" t="s">
        <v>40</v>
      </c>
      <c r="Y46" s="2"/>
    </row>
    <row r="47" spans="1:25" s="80" customFormat="1" ht="114.75">
      <c r="A47" s="10"/>
      <c r="B47" s="2" t="s">
        <v>154</v>
      </c>
      <c r="C47" s="20" t="s">
        <v>14</v>
      </c>
      <c r="D47" s="32" t="s">
        <v>94</v>
      </c>
      <c r="E47" s="35" t="s">
        <v>138</v>
      </c>
      <c r="F47" s="35" t="s">
        <v>155</v>
      </c>
      <c r="G47" s="2"/>
      <c r="H47" s="2" t="s">
        <v>26</v>
      </c>
      <c r="I47" s="2">
        <v>50</v>
      </c>
      <c r="J47" s="40">
        <v>470000000</v>
      </c>
      <c r="K47" s="20" t="s">
        <v>15</v>
      </c>
      <c r="L47" s="21" t="s">
        <v>62</v>
      </c>
      <c r="M47" s="19" t="s">
        <v>30</v>
      </c>
      <c r="N47" s="2" t="s">
        <v>28</v>
      </c>
      <c r="O47" s="2" t="s">
        <v>38</v>
      </c>
      <c r="P47" s="20" t="s">
        <v>27</v>
      </c>
      <c r="Q47" s="2">
        <v>796</v>
      </c>
      <c r="R47" s="22" t="s">
        <v>63</v>
      </c>
      <c r="S47" s="36">
        <v>9</v>
      </c>
      <c r="T47" s="37">
        <v>73463</v>
      </c>
      <c r="U47" s="24">
        <f t="shared" si="0"/>
        <v>661167</v>
      </c>
      <c r="V47" s="24">
        <f t="shared" si="1"/>
        <v>740507.04</v>
      </c>
      <c r="W47" s="2" t="s">
        <v>99</v>
      </c>
      <c r="X47" s="2" t="s">
        <v>40</v>
      </c>
      <c r="Y47" s="2"/>
    </row>
    <row r="48" spans="1:25" s="80" customFormat="1" ht="114.75">
      <c r="A48" s="10"/>
      <c r="B48" s="2" t="s">
        <v>156</v>
      </c>
      <c r="C48" s="20" t="s">
        <v>14</v>
      </c>
      <c r="D48" s="32" t="s">
        <v>94</v>
      </c>
      <c r="E48" s="35" t="s">
        <v>138</v>
      </c>
      <c r="F48" s="35" t="s">
        <v>157</v>
      </c>
      <c r="G48" s="2"/>
      <c r="H48" s="2" t="s">
        <v>26</v>
      </c>
      <c r="I48" s="2">
        <v>50</v>
      </c>
      <c r="J48" s="40">
        <v>470000000</v>
      </c>
      <c r="K48" s="20" t="s">
        <v>15</v>
      </c>
      <c r="L48" s="21" t="s">
        <v>62</v>
      </c>
      <c r="M48" s="19" t="s">
        <v>30</v>
      </c>
      <c r="N48" s="2" t="s">
        <v>28</v>
      </c>
      <c r="O48" s="2" t="s">
        <v>38</v>
      </c>
      <c r="P48" s="20" t="s">
        <v>27</v>
      </c>
      <c r="Q48" s="2">
        <v>796</v>
      </c>
      <c r="R48" s="22" t="s">
        <v>63</v>
      </c>
      <c r="S48" s="36">
        <v>3</v>
      </c>
      <c r="T48" s="37">
        <v>157947</v>
      </c>
      <c r="U48" s="24">
        <f t="shared" si="0"/>
        <v>473841</v>
      </c>
      <c r="V48" s="24">
        <f t="shared" si="1"/>
        <v>530701.92</v>
      </c>
      <c r="W48" s="2" t="s">
        <v>99</v>
      </c>
      <c r="X48" s="2" t="s">
        <v>40</v>
      </c>
      <c r="Y48" s="2"/>
    </row>
    <row r="49" spans="1:25" s="80" customFormat="1" ht="114.75">
      <c r="A49" s="10"/>
      <c r="B49" s="2" t="s">
        <v>158</v>
      </c>
      <c r="C49" s="20" t="s">
        <v>14</v>
      </c>
      <c r="D49" s="32" t="s">
        <v>94</v>
      </c>
      <c r="E49" s="35" t="s">
        <v>138</v>
      </c>
      <c r="F49" s="35" t="s">
        <v>159</v>
      </c>
      <c r="G49" s="2"/>
      <c r="H49" s="2" t="s">
        <v>26</v>
      </c>
      <c r="I49" s="2">
        <v>50</v>
      </c>
      <c r="J49" s="40">
        <v>470000000</v>
      </c>
      <c r="K49" s="20" t="s">
        <v>15</v>
      </c>
      <c r="L49" s="21" t="s">
        <v>62</v>
      </c>
      <c r="M49" s="19" t="s">
        <v>30</v>
      </c>
      <c r="N49" s="2" t="s">
        <v>28</v>
      </c>
      <c r="O49" s="2" t="s">
        <v>38</v>
      </c>
      <c r="P49" s="20" t="s">
        <v>27</v>
      </c>
      <c r="Q49" s="2">
        <v>796</v>
      </c>
      <c r="R49" s="22" t="s">
        <v>63</v>
      </c>
      <c r="S49" s="36">
        <v>1</v>
      </c>
      <c r="T49" s="37">
        <v>184059</v>
      </c>
      <c r="U49" s="24">
        <f t="shared" si="0"/>
        <v>184059</v>
      </c>
      <c r="V49" s="24">
        <f t="shared" si="1"/>
        <v>206146.08000000002</v>
      </c>
      <c r="W49" s="2" t="s">
        <v>99</v>
      </c>
      <c r="X49" s="2" t="s">
        <v>40</v>
      </c>
      <c r="Y49" s="2"/>
    </row>
    <row r="50" spans="1:25" s="80" customFormat="1" ht="114.75">
      <c r="A50" s="10"/>
      <c r="B50" s="2" t="s">
        <v>160</v>
      </c>
      <c r="C50" s="20" t="s">
        <v>14</v>
      </c>
      <c r="D50" s="32" t="s">
        <v>94</v>
      </c>
      <c r="E50" s="35" t="s">
        <v>161</v>
      </c>
      <c r="F50" s="35" t="s">
        <v>162</v>
      </c>
      <c r="G50" s="2"/>
      <c r="H50" s="2" t="s">
        <v>26</v>
      </c>
      <c r="I50" s="2">
        <v>50</v>
      </c>
      <c r="J50" s="40">
        <v>470000000</v>
      </c>
      <c r="K50" s="20" t="s">
        <v>15</v>
      </c>
      <c r="L50" s="21" t="s">
        <v>62</v>
      </c>
      <c r="M50" s="19" t="s">
        <v>30</v>
      </c>
      <c r="N50" s="2" t="s">
        <v>28</v>
      </c>
      <c r="O50" s="2" t="s">
        <v>38</v>
      </c>
      <c r="P50" s="20" t="s">
        <v>27</v>
      </c>
      <c r="Q50" s="2">
        <v>796</v>
      </c>
      <c r="R50" s="22" t="s">
        <v>63</v>
      </c>
      <c r="S50" s="36">
        <v>200</v>
      </c>
      <c r="T50" s="37">
        <v>63185</v>
      </c>
      <c r="U50" s="24">
        <f t="shared" si="0"/>
        <v>12637000</v>
      </c>
      <c r="V50" s="24">
        <f t="shared" si="1"/>
        <v>14153440.000000002</v>
      </c>
      <c r="W50" s="2" t="s">
        <v>99</v>
      </c>
      <c r="X50" s="2" t="s">
        <v>40</v>
      </c>
      <c r="Y50" s="2"/>
    </row>
    <row r="51" spans="1:25" s="80" customFormat="1" ht="114.75">
      <c r="A51" s="10"/>
      <c r="B51" s="2" t="s">
        <v>163</v>
      </c>
      <c r="C51" s="20" t="s">
        <v>14</v>
      </c>
      <c r="D51" s="32" t="s">
        <v>94</v>
      </c>
      <c r="E51" s="35" t="s">
        <v>161</v>
      </c>
      <c r="F51" s="35" t="s">
        <v>164</v>
      </c>
      <c r="G51" s="2"/>
      <c r="H51" s="2" t="s">
        <v>26</v>
      </c>
      <c r="I51" s="2">
        <v>50</v>
      </c>
      <c r="J51" s="40">
        <v>470000000</v>
      </c>
      <c r="K51" s="20" t="s">
        <v>15</v>
      </c>
      <c r="L51" s="21" t="s">
        <v>62</v>
      </c>
      <c r="M51" s="19" t="s">
        <v>30</v>
      </c>
      <c r="N51" s="2" t="s">
        <v>28</v>
      </c>
      <c r="O51" s="2" t="s">
        <v>38</v>
      </c>
      <c r="P51" s="20" t="s">
        <v>27</v>
      </c>
      <c r="Q51" s="2">
        <v>796</v>
      </c>
      <c r="R51" s="22" t="s">
        <v>63</v>
      </c>
      <c r="S51" s="36">
        <v>30</v>
      </c>
      <c r="T51" s="37">
        <v>63185</v>
      </c>
      <c r="U51" s="24">
        <f t="shared" si="0"/>
        <v>1895550</v>
      </c>
      <c r="V51" s="24">
        <f t="shared" si="1"/>
        <v>2123016</v>
      </c>
      <c r="W51" s="2" t="s">
        <v>99</v>
      </c>
      <c r="X51" s="2" t="s">
        <v>40</v>
      </c>
      <c r="Y51" s="2"/>
    </row>
    <row r="52" spans="1:25" s="80" customFormat="1" ht="114.75">
      <c r="A52" s="10"/>
      <c r="B52" s="2" t="s">
        <v>165</v>
      </c>
      <c r="C52" s="20" t="s">
        <v>14</v>
      </c>
      <c r="D52" s="32" t="s">
        <v>94</v>
      </c>
      <c r="E52" s="35" t="s">
        <v>161</v>
      </c>
      <c r="F52" s="35" t="s">
        <v>166</v>
      </c>
      <c r="G52" s="2"/>
      <c r="H52" s="2" t="s">
        <v>26</v>
      </c>
      <c r="I52" s="2">
        <v>50</v>
      </c>
      <c r="J52" s="40">
        <v>470000000</v>
      </c>
      <c r="K52" s="20" t="s">
        <v>15</v>
      </c>
      <c r="L52" s="21" t="s">
        <v>62</v>
      </c>
      <c r="M52" s="19" t="s">
        <v>30</v>
      </c>
      <c r="N52" s="2" t="s">
        <v>28</v>
      </c>
      <c r="O52" s="2" t="s">
        <v>38</v>
      </c>
      <c r="P52" s="20" t="s">
        <v>27</v>
      </c>
      <c r="Q52" s="2">
        <v>796</v>
      </c>
      <c r="R52" s="22" t="s">
        <v>63</v>
      </c>
      <c r="S52" s="36">
        <v>25</v>
      </c>
      <c r="T52" s="37">
        <v>66305</v>
      </c>
      <c r="U52" s="24">
        <f t="shared" si="0"/>
        <v>1657625</v>
      </c>
      <c r="V52" s="24">
        <f t="shared" si="1"/>
        <v>1856540.0000000002</v>
      </c>
      <c r="W52" s="2" t="s">
        <v>99</v>
      </c>
      <c r="X52" s="2" t="s">
        <v>40</v>
      </c>
      <c r="Y52" s="2"/>
    </row>
    <row r="53" spans="1:25" s="80" customFormat="1" ht="114.75">
      <c r="A53" s="10"/>
      <c r="B53" s="2" t="s">
        <v>167</v>
      </c>
      <c r="C53" s="20" t="s">
        <v>14</v>
      </c>
      <c r="D53" s="32" t="s">
        <v>94</v>
      </c>
      <c r="E53" s="35" t="s">
        <v>161</v>
      </c>
      <c r="F53" s="35" t="s">
        <v>168</v>
      </c>
      <c r="G53" s="2"/>
      <c r="H53" s="2" t="s">
        <v>26</v>
      </c>
      <c r="I53" s="2">
        <v>50</v>
      </c>
      <c r="J53" s="40">
        <v>470000000</v>
      </c>
      <c r="K53" s="20" t="s">
        <v>15</v>
      </c>
      <c r="L53" s="21" t="s">
        <v>62</v>
      </c>
      <c r="M53" s="19" t="s">
        <v>30</v>
      </c>
      <c r="N53" s="2" t="s">
        <v>28</v>
      </c>
      <c r="O53" s="2" t="s">
        <v>38</v>
      </c>
      <c r="P53" s="20" t="s">
        <v>27</v>
      </c>
      <c r="Q53" s="2">
        <v>796</v>
      </c>
      <c r="R53" s="22" t="s">
        <v>63</v>
      </c>
      <c r="S53" s="36">
        <v>24</v>
      </c>
      <c r="T53" s="37">
        <v>66305</v>
      </c>
      <c r="U53" s="24">
        <f t="shared" si="0"/>
        <v>1591320</v>
      </c>
      <c r="V53" s="24">
        <f t="shared" si="1"/>
        <v>1782278.4000000001</v>
      </c>
      <c r="W53" s="2" t="s">
        <v>99</v>
      </c>
      <c r="X53" s="2" t="s">
        <v>40</v>
      </c>
      <c r="Y53" s="2"/>
    </row>
    <row r="54" spans="1:25" s="80" customFormat="1" ht="114.75">
      <c r="A54" s="10"/>
      <c r="B54" s="2" t="s">
        <v>169</v>
      </c>
      <c r="C54" s="20" t="s">
        <v>14</v>
      </c>
      <c r="D54" s="32" t="s">
        <v>94</v>
      </c>
      <c r="E54" s="35" t="s">
        <v>161</v>
      </c>
      <c r="F54" s="35" t="s">
        <v>170</v>
      </c>
      <c r="G54" s="2"/>
      <c r="H54" s="2" t="s">
        <v>26</v>
      </c>
      <c r="I54" s="2">
        <v>50</v>
      </c>
      <c r="J54" s="40">
        <v>470000000</v>
      </c>
      <c r="K54" s="20" t="s">
        <v>15</v>
      </c>
      <c r="L54" s="21" t="s">
        <v>62</v>
      </c>
      <c r="M54" s="19" t="s">
        <v>30</v>
      </c>
      <c r="N54" s="2" t="s">
        <v>28</v>
      </c>
      <c r="O54" s="2" t="s">
        <v>38</v>
      </c>
      <c r="P54" s="20" t="s">
        <v>27</v>
      </c>
      <c r="Q54" s="2">
        <v>796</v>
      </c>
      <c r="R54" s="22" t="s">
        <v>63</v>
      </c>
      <c r="S54" s="36">
        <v>5</v>
      </c>
      <c r="T54" s="37">
        <v>122701</v>
      </c>
      <c r="U54" s="24">
        <f t="shared" si="0"/>
        <v>613505</v>
      </c>
      <c r="V54" s="24">
        <f t="shared" si="1"/>
        <v>687125.6000000001</v>
      </c>
      <c r="W54" s="2" t="s">
        <v>99</v>
      </c>
      <c r="X54" s="2" t="s">
        <v>40</v>
      </c>
      <c r="Y54" s="2"/>
    </row>
    <row r="55" spans="1:25" s="80" customFormat="1" ht="114.75">
      <c r="A55" s="10"/>
      <c r="B55" s="2" t="s">
        <v>171</v>
      </c>
      <c r="C55" s="20" t="s">
        <v>14</v>
      </c>
      <c r="D55" s="32" t="s">
        <v>94</v>
      </c>
      <c r="E55" s="35" t="s">
        <v>161</v>
      </c>
      <c r="F55" s="35" t="s">
        <v>172</v>
      </c>
      <c r="G55" s="2"/>
      <c r="H55" s="2" t="s">
        <v>26</v>
      </c>
      <c r="I55" s="2">
        <v>50</v>
      </c>
      <c r="J55" s="40">
        <v>470000000</v>
      </c>
      <c r="K55" s="20" t="s">
        <v>15</v>
      </c>
      <c r="L55" s="21" t="s">
        <v>62</v>
      </c>
      <c r="M55" s="19" t="s">
        <v>30</v>
      </c>
      <c r="N55" s="2" t="s">
        <v>28</v>
      </c>
      <c r="O55" s="2" t="s">
        <v>38</v>
      </c>
      <c r="P55" s="20" t="s">
        <v>27</v>
      </c>
      <c r="Q55" s="2">
        <v>796</v>
      </c>
      <c r="R55" s="22" t="s">
        <v>63</v>
      </c>
      <c r="S55" s="36">
        <v>4</v>
      </c>
      <c r="T55" s="37">
        <v>149000</v>
      </c>
      <c r="U55" s="24">
        <f t="shared" si="0"/>
        <v>596000</v>
      </c>
      <c r="V55" s="24">
        <f t="shared" si="1"/>
        <v>667520.0000000001</v>
      </c>
      <c r="W55" s="2" t="s">
        <v>99</v>
      </c>
      <c r="X55" s="2" t="s">
        <v>40</v>
      </c>
      <c r="Y55" s="2"/>
    </row>
    <row r="56" spans="1:25" s="80" customFormat="1" ht="114.75">
      <c r="A56" s="10"/>
      <c r="B56" s="2" t="s">
        <v>173</v>
      </c>
      <c r="C56" s="20" t="s">
        <v>14</v>
      </c>
      <c r="D56" s="32" t="s">
        <v>94</v>
      </c>
      <c r="E56" s="35" t="s">
        <v>174</v>
      </c>
      <c r="F56" s="35" t="s">
        <v>175</v>
      </c>
      <c r="G56" s="2"/>
      <c r="H56" s="2" t="s">
        <v>26</v>
      </c>
      <c r="I56" s="2">
        <v>50</v>
      </c>
      <c r="J56" s="40">
        <v>470000000</v>
      </c>
      <c r="K56" s="20" t="s">
        <v>15</v>
      </c>
      <c r="L56" s="21" t="s">
        <v>62</v>
      </c>
      <c r="M56" s="19" t="s">
        <v>30</v>
      </c>
      <c r="N56" s="2" t="s">
        <v>28</v>
      </c>
      <c r="O56" s="2" t="s">
        <v>38</v>
      </c>
      <c r="P56" s="20" t="s">
        <v>27</v>
      </c>
      <c r="Q56" s="2">
        <v>796</v>
      </c>
      <c r="R56" s="22" t="s">
        <v>63</v>
      </c>
      <c r="S56" s="36">
        <v>45</v>
      </c>
      <c r="T56" s="37">
        <v>80570</v>
      </c>
      <c r="U56" s="24">
        <f t="shared" si="0"/>
        <v>3625650</v>
      </c>
      <c r="V56" s="24">
        <f t="shared" si="1"/>
        <v>4060728.0000000005</v>
      </c>
      <c r="W56" s="2" t="s">
        <v>99</v>
      </c>
      <c r="X56" s="2" t="s">
        <v>40</v>
      </c>
      <c r="Y56" s="2"/>
    </row>
    <row r="57" spans="1:25" s="80" customFormat="1" ht="114.75">
      <c r="A57" s="10"/>
      <c r="B57" s="2" t="s">
        <v>176</v>
      </c>
      <c r="C57" s="20" t="s">
        <v>14</v>
      </c>
      <c r="D57" s="32" t="s">
        <v>94</v>
      </c>
      <c r="E57" s="35" t="s">
        <v>174</v>
      </c>
      <c r="F57" s="35" t="s">
        <v>177</v>
      </c>
      <c r="G57" s="2"/>
      <c r="H57" s="2" t="s">
        <v>26</v>
      </c>
      <c r="I57" s="2">
        <v>50</v>
      </c>
      <c r="J57" s="40">
        <v>470000000</v>
      </c>
      <c r="K57" s="20" t="s">
        <v>15</v>
      </c>
      <c r="L57" s="21" t="s">
        <v>62</v>
      </c>
      <c r="M57" s="19" t="s">
        <v>30</v>
      </c>
      <c r="N57" s="2" t="s">
        <v>28</v>
      </c>
      <c r="O57" s="2" t="s">
        <v>38</v>
      </c>
      <c r="P57" s="20" t="s">
        <v>27</v>
      </c>
      <c r="Q57" s="2">
        <v>796</v>
      </c>
      <c r="R57" s="22" t="s">
        <v>63</v>
      </c>
      <c r="S57" s="36">
        <v>23</v>
      </c>
      <c r="T57" s="37">
        <v>86807</v>
      </c>
      <c r="U57" s="24">
        <f t="shared" si="0"/>
        <v>1996561</v>
      </c>
      <c r="V57" s="24">
        <f t="shared" si="1"/>
        <v>2236148.3200000003</v>
      </c>
      <c r="W57" s="2" t="s">
        <v>99</v>
      </c>
      <c r="X57" s="2" t="s">
        <v>40</v>
      </c>
      <c r="Y57" s="2"/>
    </row>
    <row r="58" spans="1:25" s="80" customFormat="1" ht="114.75">
      <c r="A58" s="10"/>
      <c r="B58" s="2" t="s">
        <v>178</v>
      </c>
      <c r="C58" s="20" t="s">
        <v>14</v>
      </c>
      <c r="D58" s="32" t="s">
        <v>94</v>
      </c>
      <c r="E58" s="35" t="s">
        <v>174</v>
      </c>
      <c r="F58" s="35" t="s">
        <v>179</v>
      </c>
      <c r="G58" s="2"/>
      <c r="H58" s="2" t="s">
        <v>26</v>
      </c>
      <c r="I58" s="2">
        <v>50</v>
      </c>
      <c r="J58" s="40">
        <v>470000000</v>
      </c>
      <c r="K58" s="20" t="s">
        <v>15</v>
      </c>
      <c r="L58" s="21" t="s">
        <v>62</v>
      </c>
      <c r="M58" s="19" t="s">
        <v>30</v>
      </c>
      <c r="N58" s="2" t="s">
        <v>28</v>
      </c>
      <c r="O58" s="2" t="s">
        <v>38</v>
      </c>
      <c r="P58" s="20" t="s">
        <v>27</v>
      </c>
      <c r="Q58" s="2">
        <v>796</v>
      </c>
      <c r="R58" s="22" t="s">
        <v>63</v>
      </c>
      <c r="S58" s="36">
        <v>18</v>
      </c>
      <c r="T58" s="37">
        <v>86807</v>
      </c>
      <c r="U58" s="24">
        <f t="shared" si="0"/>
        <v>1562526</v>
      </c>
      <c r="V58" s="24">
        <f t="shared" si="1"/>
        <v>1750029.12</v>
      </c>
      <c r="W58" s="2" t="s">
        <v>99</v>
      </c>
      <c r="X58" s="2" t="s">
        <v>40</v>
      </c>
      <c r="Y58" s="2"/>
    </row>
    <row r="59" spans="1:25" s="80" customFormat="1" ht="114.75">
      <c r="A59" s="10"/>
      <c r="B59" s="2" t="s">
        <v>180</v>
      </c>
      <c r="C59" s="20" t="s">
        <v>14</v>
      </c>
      <c r="D59" s="32" t="s">
        <v>94</v>
      </c>
      <c r="E59" s="35" t="s">
        <v>174</v>
      </c>
      <c r="F59" s="35" t="s">
        <v>181</v>
      </c>
      <c r="G59" s="2"/>
      <c r="H59" s="2" t="s">
        <v>26</v>
      </c>
      <c r="I59" s="2">
        <v>50</v>
      </c>
      <c r="J59" s="40">
        <v>470000000</v>
      </c>
      <c r="K59" s="20" t="s">
        <v>15</v>
      </c>
      <c r="L59" s="21" t="s">
        <v>62</v>
      </c>
      <c r="M59" s="19" t="s">
        <v>30</v>
      </c>
      <c r="N59" s="2" t="s">
        <v>28</v>
      </c>
      <c r="O59" s="2" t="s">
        <v>38</v>
      </c>
      <c r="P59" s="20" t="s">
        <v>27</v>
      </c>
      <c r="Q59" s="2">
        <v>796</v>
      </c>
      <c r="R59" s="22" t="s">
        <v>63</v>
      </c>
      <c r="S59" s="36">
        <v>3</v>
      </c>
      <c r="T59" s="37">
        <v>244794</v>
      </c>
      <c r="U59" s="24">
        <f t="shared" si="0"/>
        <v>734382</v>
      </c>
      <c r="V59" s="24">
        <f t="shared" si="1"/>
        <v>822507.8400000001</v>
      </c>
      <c r="W59" s="2" t="s">
        <v>99</v>
      </c>
      <c r="X59" s="2" t="s">
        <v>40</v>
      </c>
      <c r="Y59" s="2"/>
    </row>
    <row r="60" spans="1:25" s="80" customFormat="1" ht="114.75">
      <c r="A60" s="10"/>
      <c r="B60" s="2" t="s">
        <v>182</v>
      </c>
      <c r="C60" s="20" t="s">
        <v>14</v>
      </c>
      <c r="D60" s="32" t="s">
        <v>94</v>
      </c>
      <c r="E60" s="35" t="s">
        <v>174</v>
      </c>
      <c r="F60" s="35" t="s">
        <v>183</v>
      </c>
      <c r="G60" s="2"/>
      <c r="H60" s="2" t="s">
        <v>26</v>
      </c>
      <c r="I60" s="2">
        <v>50</v>
      </c>
      <c r="J60" s="40">
        <v>470000000</v>
      </c>
      <c r="K60" s="20" t="s">
        <v>15</v>
      </c>
      <c r="L60" s="21" t="s">
        <v>62</v>
      </c>
      <c r="M60" s="19" t="s">
        <v>30</v>
      </c>
      <c r="N60" s="2" t="s">
        <v>28</v>
      </c>
      <c r="O60" s="2" t="s">
        <v>38</v>
      </c>
      <c r="P60" s="20" t="s">
        <v>27</v>
      </c>
      <c r="Q60" s="2">
        <v>796</v>
      </c>
      <c r="R60" s="22" t="s">
        <v>63</v>
      </c>
      <c r="S60" s="36">
        <v>2</v>
      </c>
      <c r="T60" s="37">
        <v>284475</v>
      </c>
      <c r="U60" s="24">
        <f t="shared" si="0"/>
        <v>568950</v>
      </c>
      <c r="V60" s="24">
        <f t="shared" si="1"/>
        <v>637224.0000000001</v>
      </c>
      <c r="W60" s="2" t="s">
        <v>99</v>
      </c>
      <c r="X60" s="2" t="s">
        <v>40</v>
      </c>
      <c r="Y60" s="2"/>
    </row>
    <row r="61" spans="1:25" s="80" customFormat="1" ht="114.75">
      <c r="A61" s="10"/>
      <c r="B61" s="2" t="s">
        <v>184</v>
      </c>
      <c r="C61" s="20" t="s">
        <v>14</v>
      </c>
      <c r="D61" s="32" t="s">
        <v>94</v>
      </c>
      <c r="E61" s="35" t="s">
        <v>185</v>
      </c>
      <c r="F61" s="35" t="s">
        <v>186</v>
      </c>
      <c r="G61" s="2"/>
      <c r="H61" s="2" t="s">
        <v>26</v>
      </c>
      <c r="I61" s="2">
        <v>50</v>
      </c>
      <c r="J61" s="40">
        <v>470000000</v>
      </c>
      <c r="K61" s="20" t="s">
        <v>15</v>
      </c>
      <c r="L61" s="21" t="s">
        <v>62</v>
      </c>
      <c r="M61" s="19" t="s">
        <v>30</v>
      </c>
      <c r="N61" s="2" t="s">
        <v>28</v>
      </c>
      <c r="O61" s="2" t="s">
        <v>38</v>
      </c>
      <c r="P61" s="20" t="s">
        <v>27</v>
      </c>
      <c r="Q61" s="2">
        <v>796</v>
      </c>
      <c r="R61" s="22" t="s">
        <v>63</v>
      </c>
      <c r="S61" s="36">
        <v>50</v>
      </c>
      <c r="T61" s="37">
        <v>64189</v>
      </c>
      <c r="U61" s="24">
        <f t="shared" si="0"/>
        <v>3209450</v>
      </c>
      <c r="V61" s="24">
        <f t="shared" si="1"/>
        <v>3594584.0000000005</v>
      </c>
      <c r="W61" s="2" t="s">
        <v>99</v>
      </c>
      <c r="X61" s="2" t="s">
        <v>40</v>
      </c>
      <c r="Y61" s="2"/>
    </row>
    <row r="62" spans="1:25" s="80" customFormat="1" ht="114.75">
      <c r="A62" s="10"/>
      <c r="B62" s="2" t="s">
        <v>187</v>
      </c>
      <c r="C62" s="20" t="s">
        <v>14</v>
      </c>
      <c r="D62" s="32" t="s">
        <v>94</v>
      </c>
      <c r="E62" s="35" t="s">
        <v>185</v>
      </c>
      <c r="F62" s="35" t="s">
        <v>175</v>
      </c>
      <c r="G62" s="2"/>
      <c r="H62" s="2" t="s">
        <v>26</v>
      </c>
      <c r="I62" s="2">
        <v>50</v>
      </c>
      <c r="J62" s="40">
        <v>470000000</v>
      </c>
      <c r="K62" s="20" t="s">
        <v>15</v>
      </c>
      <c r="L62" s="21" t="s">
        <v>62</v>
      </c>
      <c r="M62" s="19" t="s">
        <v>30</v>
      </c>
      <c r="N62" s="2" t="s">
        <v>28</v>
      </c>
      <c r="O62" s="2" t="s">
        <v>38</v>
      </c>
      <c r="P62" s="20" t="s">
        <v>27</v>
      </c>
      <c r="Q62" s="2">
        <v>796</v>
      </c>
      <c r="R62" s="22" t="s">
        <v>63</v>
      </c>
      <c r="S62" s="36">
        <v>30</v>
      </c>
      <c r="T62" s="37">
        <v>64189</v>
      </c>
      <c r="U62" s="24">
        <f t="shared" si="0"/>
        <v>1925670</v>
      </c>
      <c r="V62" s="24">
        <f t="shared" si="1"/>
        <v>2156750.4000000004</v>
      </c>
      <c r="W62" s="2" t="s">
        <v>99</v>
      </c>
      <c r="X62" s="2" t="s">
        <v>40</v>
      </c>
      <c r="Y62" s="2"/>
    </row>
    <row r="63" spans="1:25" s="80" customFormat="1" ht="114.75">
      <c r="A63" s="10"/>
      <c r="B63" s="2" t="s">
        <v>188</v>
      </c>
      <c r="C63" s="20" t="s">
        <v>14</v>
      </c>
      <c r="D63" s="32" t="s">
        <v>94</v>
      </c>
      <c r="E63" s="35" t="s">
        <v>185</v>
      </c>
      <c r="F63" s="35" t="s">
        <v>177</v>
      </c>
      <c r="G63" s="2"/>
      <c r="H63" s="2" t="s">
        <v>26</v>
      </c>
      <c r="I63" s="2">
        <v>50</v>
      </c>
      <c r="J63" s="40">
        <v>470000000</v>
      </c>
      <c r="K63" s="20" t="s">
        <v>15</v>
      </c>
      <c r="L63" s="21" t="s">
        <v>62</v>
      </c>
      <c r="M63" s="19" t="s">
        <v>30</v>
      </c>
      <c r="N63" s="2" t="s">
        <v>28</v>
      </c>
      <c r="O63" s="2" t="s">
        <v>38</v>
      </c>
      <c r="P63" s="20" t="s">
        <v>27</v>
      </c>
      <c r="Q63" s="2">
        <v>796</v>
      </c>
      <c r="R63" s="22" t="s">
        <v>63</v>
      </c>
      <c r="S63" s="36">
        <v>30</v>
      </c>
      <c r="T63" s="37">
        <v>66725</v>
      </c>
      <c r="U63" s="24">
        <f t="shared" si="0"/>
        <v>2001750</v>
      </c>
      <c r="V63" s="24">
        <f t="shared" si="1"/>
        <v>2241960</v>
      </c>
      <c r="W63" s="2" t="s">
        <v>99</v>
      </c>
      <c r="X63" s="2" t="s">
        <v>40</v>
      </c>
      <c r="Y63" s="2"/>
    </row>
    <row r="64" spans="1:25" s="80" customFormat="1" ht="114.75">
      <c r="A64" s="10"/>
      <c r="B64" s="2" t="s">
        <v>189</v>
      </c>
      <c r="C64" s="20" t="s">
        <v>14</v>
      </c>
      <c r="D64" s="32" t="s">
        <v>94</v>
      </c>
      <c r="E64" s="35" t="s">
        <v>185</v>
      </c>
      <c r="F64" s="35" t="s">
        <v>179</v>
      </c>
      <c r="G64" s="2"/>
      <c r="H64" s="2" t="s">
        <v>26</v>
      </c>
      <c r="I64" s="2">
        <v>50</v>
      </c>
      <c r="J64" s="40">
        <v>470000000</v>
      </c>
      <c r="K64" s="20" t="s">
        <v>15</v>
      </c>
      <c r="L64" s="21" t="s">
        <v>62</v>
      </c>
      <c r="M64" s="19" t="s">
        <v>30</v>
      </c>
      <c r="N64" s="2" t="s">
        <v>28</v>
      </c>
      <c r="O64" s="2" t="s">
        <v>38</v>
      </c>
      <c r="P64" s="20" t="s">
        <v>27</v>
      </c>
      <c r="Q64" s="2">
        <v>796</v>
      </c>
      <c r="R64" s="22" t="s">
        <v>63</v>
      </c>
      <c r="S64" s="36">
        <v>6</v>
      </c>
      <c r="T64" s="37">
        <v>66725</v>
      </c>
      <c r="U64" s="24">
        <f t="shared" si="0"/>
        <v>400350</v>
      </c>
      <c r="V64" s="24">
        <f t="shared" si="1"/>
        <v>448392.00000000006</v>
      </c>
      <c r="W64" s="2" t="s">
        <v>99</v>
      </c>
      <c r="X64" s="2" t="s">
        <v>40</v>
      </c>
      <c r="Y64" s="2"/>
    </row>
    <row r="65" spans="1:25" s="80" customFormat="1" ht="114.75">
      <c r="A65" s="10"/>
      <c r="B65" s="2" t="s">
        <v>190</v>
      </c>
      <c r="C65" s="20" t="s">
        <v>14</v>
      </c>
      <c r="D65" s="32" t="s">
        <v>94</v>
      </c>
      <c r="E65" s="35" t="s">
        <v>185</v>
      </c>
      <c r="F65" s="35" t="s">
        <v>181</v>
      </c>
      <c r="G65" s="2"/>
      <c r="H65" s="2" t="s">
        <v>26</v>
      </c>
      <c r="I65" s="2">
        <v>50</v>
      </c>
      <c r="J65" s="40">
        <v>470000000</v>
      </c>
      <c r="K65" s="20" t="s">
        <v>15</v>
      </c>
      <c r="L65" s="21" t="s">
        <v>62</v>
      </c>
      <c r="M65" s="19" t="s">
        <v>30</v>
      </c>
      <c r="N65" s="2" t="s">
        <v>28</v>
      </c>
      <c r="O65" s="2" t="s">
        <v>38</v>
      </c>
      <c r="P65" s="20" t="s">
        <v>27</v>
      </c>
      <c r="Q65" s="2">
        <v>796</v>
      </c>
      <c r="R65" s="22" t="s">
        <v>63</v>
      </c>
      <c r="S65" s="36">
        <v>3</v>
      </c>
      <c r="T65" s="37">
        <v>136182</v>
      </c>
      <c r="U65" s="24">
        <f t="shared" si="0"/>
        <v>408546</v>
      </c>
      <c r="V65" s="24">
        <f t="shared" si="1"/>
        <v>457571.52</v>
      </c>
      <c r="W65" s="2" t="s">
        <v>99</v>
      </c>
      <c r="X65" s="2" t="s">
        <v>40</v>
      </c>
      <c r="Y65" s="2"/>
    </row>
    <row r="66" spans="1:25" s="80" customFormat="1" ht="114.75">
      <c r="A66" s="10"/>
      <c r="B66" s="2" t="s">
        <v>191</v>
      </c>
      <c r="C66" s="20" t="s">
        <v>14</v>
      </c>
      <c r="D66" s="32" t="s">
        <v>94</v>
      </c>
      <c r="E66" s="35" t="s">
        <v>185</v>
      </c>
      <c r="F66" s="35" t="s">
        <v>183</v>
      </c>
      <c r="G66" s="2"/>
      <c r="H66" s="2" t="s">
        <v>26</v>
      </c>
      <c r="I66" s="2">
        <v>50</v>
      </c>
      <c r="J66" s="40">
        <v>470000000</v>
      </c>
      <c r="K66" s="20" t="s">
        <v>15</v>
      </c>
      <c r="L66" s="21" t="s">
        <v>62</v>
      </c>
      <c r="M66" s="19" t="s">
        <v>30</v>
      </c>
      <c r="N66" s="2" t="s">
        <v>28</v>
      </c>
      <c r="O66" s="2" t="s">
        <v>38</v>
      </c>
      <c r="P66" s="20" t="s">
        <v>27</v>
      </c>
      <c r="Q66" s="2">
        <v>796</v>
      </c>
      <c r="R66" s="22" t="s">
        <v>63</v>
      </c>
      <c r="S66" s="36">
        <v>2</v>
      </c>
      <c r="T66" s="37">
        <v>146458</v>
      </c>
      <c r="U66" s="24">
        <f t="shared" si="0"/>
        <v>292916</v>
      </c>
      <c r="V66" s="24">
        <f t="shared" si="1"/>
        <v>328065.92000000004</v>
      </c>
      <c r="W66" s="2" t="s">
        <v>99</v>
      </c>
      <c r="X66" s="2" t="s">
        <v>40</v>
      </c>
      <c r="Y66" s="2"/>
    </row>
    <row r="67" spans="1:25" s="80" customFormat="1" ht="25.5" customHeight="1">
      <c r="A67" s="10"/>
      <c r="B67" s="154" t="s">
        <v>429</v>
      </c>
      <c r="C67" s="155"/>
      <c r="D67" s="156"/>
      <c r="E67" s="109"/>
      <c r="F67" s="109"/>
      <c r="G67" s="71"/>
      <c r="H67" s="71"/>
      <c r="I67" s="71"/>
      <c r="J67" s="75"/>
      <c r="K67" s="73"/>
      <c r="L67" s="74"/>
      <c r="M67" s="75"/>
      <c r="N67" s="71"/>
      <c r="O67" s="71"/>
      <c r="P67" s="73"/>
      <c r="Q67" s="71"/>
      <c r="R67" s="76"/>
      <c r="S67" s="110"/>
      <c r="T67" s="111"/>
      <c r="U67" s="88">
        <f>SUM(U11:U66)</f>
        <v>578608193.48</v>
      </c>
      <c r="V67" s="88">
        <f>SUM(V11:V66)</f>
        <v>648041176.6976</v>
      </c>
      <c r="W67" s="71"/>
      <c r="X67" s="71"/>
      <c r="Y67" s="71"/>
    </row>
    <row r="68" spans="1:25" s="80" customFormat="1" ht="25.5" customHeight="1">
      <c r="A68" s="10"/>
      <c r="B68" s="154" t="s">
        <v>192</v>
      </c>
      <c r="C68" s="155"/>
      <c r="D68" s="156"/>
      <c r="E68" s="112"/>
      <c r="F68" s="73"/>
      <c r="G68" s="71"/>
      <c r="H68" s="71"/>
      <c r="I68" s="71"/>
      <c r="J68" s="75"/>
      <c r="K68" s="73"/>
      <c r="L68" s="74"/>
      <c r="M68" s="113"/>
      <c r="N68" s="71"/>
      <c r="O68" s="71"/>
      <c r="P68" s="71"/>
      <c r="Q68" s="71"/>
      <c r="R68" s="114"/>
      <c r="S68" s="115"/>
      <c r="T68" s="116"/>
      <c r="U68" s="117"/>
      <c r="V68" s="117"/>
      <c r="W68" s="71"/>
      <c r="X68" s="71"/>
      <c r="Y68" s="71"/>
    </row>
    <row r="69" spans="1:25" s="80" customFormat="1" ht="114.75">
      <c r="A69" s="10"/>
      <c r="B69" s="2" t="s">
        <v>34</v>
      </c>
      <c r="C69" s="8" t="s">
        <v>14</v>
      </c>
      <c r="D69" s="3" t="s">
        <v>35</v>
      </c>
      <c r="E69" s="4" t="s">
        <v>36</v>
      </c>
      <c r="F69" s="5" t="s">
        <v>37</v>
      </c>
      <c r="G69" s="6"/>
      <c r="H69" s="6" t="s">
        <v>29</v>
      </c>
      <c r="I69" s="6">
        <v>50</v>
      </c>
      <c r="J69" s="5">
        <v>470000000</v>
      </c>
      <c r="K69" s="8" t="s">
        <v>15</v>
      </c>
      <c r="L69" s="21" t="s">
        <v>62</v>
      </c>
      <c r="M69" s="5" t="s">
        <v>30</v>
      </c>
      <c r="N69" s="6" t="s">
        <v>28</v>
      </c>
      <c r="O69" s="6" t="s">
        <v>38</v>
      </c>
      <c r="P69" s="8" t="s">
        <v>27</v>
      </c>
      <c r="Q69" s="67" t="s">
        <v>31</v>
      </c>
      <c r="R69" s="4" t="s">
        <v>39</v>
      </c>
      <c r="S69" s="4">
        <v>60</v>
      </c>
      <c r="T69" s="7">
        <v>1679.2</v>
      </c>
      <c r="U69" s="9">
        <f>S69*T69</f>
        <v>100752</v>
      </c>
      <c r="V69" s="9">
        <f>U69*1.12</f>
        <v>112842.24</v>
      </c>
      <c r="W69" s="2" t="s">
        <v>99</v>
      </c>
      <c r="X69" s="2" t="s">
        <v>40</v>
      </c>
      <c r="Y69" s="39"/>
    </row>
    <row r="70" spans="1:25" s="80" customFormat="1" ht="114.75">
      <c r="A70" s="10"/>
      <c r="B70" s="2" t="s">
        <v>41</v>
      </c>
      <c r="C70" s="8" t="s">
        <v>14</v>
      </c>
      <c r="D70" s="3"/>
      <c r="E70" s="4" t="s">
        <v>42</v>
      </c>
      <c r="F70" s="5" t="s">
        <v>43</v>
      </c>
      <c r="G70" s="6"/>
      <c r="H70" s="6" t="s">
        <v>29</v>
      </c>
      <c r="I70" s="6">
        <v>50</v>
      </c>
      <c r="J70" s="5">
        <v>470000000</v>
      </c>
      <c r="K70" s="8" t="s">
        <v>15</v>
      </c>
      <c r="L70" s="21" t="s">
        <v>62</v>
      </c>
      <c r="M70" s="5" t="s">
        <v>30</v>
      </c>
      <c r="N70" s="6" t="s">
        <v>28</v>
      </c>
      <c r="O70" s="6" t="s">
        <v>38</v>
      </c>
      <c r="P70" s="8" t="s">
        <v>27</v>
      </c>
      <c r="Q70" s="67" t="s">
        <v>31</v>
      </c>
      <c r="R70" s="4" t="s">
        <v>39</v>
      </c>
      <c r="S70" s="4">
        <v>100</v>
      </c>
      <c r="T70" s="7">
        <v>1350</v>
      </c>
      <c r="U70" s="9">
        <f>S70*T70</f>
        <v>135000</v>
      </c>
      <c r="V70" s="9">
        <f>U70*1.12</f>
        <v>151200</v>
      </c>
      <c r="W70" s="6"/>
      <c r="X70" s="2" t="s">
        <v>40</v>
      </c>
      <c r="Y70" s="39"/>
    </row>
    <row r="71" spans="1:25" s="80" customFormat="1" ht="114.75">
      <c r="A71" s="10"/>
      <c r="B71" s="2" t="s">
        <v>44</v>
      </c>
      <c r="C71" s="8" t="s">
        <v>14</v>
      </c>
      <c r="D71" s="3" t="s">
        <v>45</v>
      </c>
      <c r="E71" s="4" t="s">
        <v>46</v>
      </c>
      <c r="F71" s="5" t="s">
        <v>47</v>
      </c>
      <c r="G71" s="6"/>
      <c r="H71" s="6" t="s">
        <v>26</v>
      </c>
      <c r="I71" s="6">
        <v>50</v>
      </c>
      <c r="J71" s="5">
        <v>470000000</v>
      </c>
      <c r="K71" s="8" t="s">
        <v>15</v>
      </c>
      <c r="L71" s="21" t="s">
        <v>62</v>
      </c>
      <c r="M71" s="5" t="s">
        <v>30</v>
      </c>
      <c r="N71" s="6" t="s">
        <v>28</v>
      </c>
      <c r="O71" s="6" t="s">
        <v>38</v>
      </c>
      <c r="P71" s="8" t="s">
        <v>27</v>
      </c>
      <c r="Q71" s="67" t="s">
        <v>31</v>
      </c>
      <c r="R71" s="4" t="s">
        <v>39</v>
      </c>
      <c r="S71" s="4">
        <v>5</v>
      </c>
      <c r="T71" s="7">
        <v>91081.7</v>
      </c>
      <c r="U71" s="9">
        <f>S71*T71</f>
        <v>455408.5</v>
      </c>
      <c r="V71" s="9">
        <f aca="true" t="shared" si="2" ref="V71:V126">U71*1.12</f>
        <v>510057.5200000001</v>
      </c>
      <c r="W71" s="2" t="s">
        <v>99</v>
      </c>
      <c r="X71" s="2" t="s">
        <v>40</v>
      </c>
      <c r="Y71" s="39"/>
    </row>
    <row r="72" spans="1:25" s="80" customFormat="1" ht="114.75">
      <c r="A72" s="10"/>
      <c r="B72" s="2" t="s">
        <v>48</v>
      </c>
      <c r="C72" s="8" t="s">
        <v>14</v>
      </c>
      <c r="D72" s="3" t="s">
        <v>49</v>
      </c>
      <c r="E72" s="4" t="s">
        <v>50</v>
      </c>
      <c r="F72" s="5" t="s">
        <v>51</v>
      </c>
      <c r="G72" s="6"/>
      <c r="H72" s="6" t="s">
        <v>29</v>
      </c>
      <c r="I72" s="6">
        <v>50</v>
      </c>
      <c r="J72" s="5">
        <v>470000000</v>
      </c>
      <c r="K72" s="8" t="s">
        <v>15</v>
      </c>
      <c r="L72" s="21" t="s">
        <v>62</v>
      </c>
      <c r="M72" s="5" t="s">
        <v>30</v>
      </c>
      <c r="N72" s="6" t="s">
        <v>28</v>
      </c>
      <c r="O72" s="6" t="s">
        <v>38</v>
      </c>
      <c r="P72" s="8" t="s">
        <v>27</v>
      </c>
      <c r="Q72" s="67" t="s">
        <v>52</v>
      </c>
      <c r="R72" s="4" t="s">
        <v>53</v>
      </c>
      <c r="S72" s="4">
        <v>34</v>
      </c>
      <c r="T72" s="7">
        <v>4910.7</v>
      </c>
      <c r="U72" s="9">
        <f>S72*T72</f>
        <v>166963.8</v>
      </c>
      <c r="V72" s="9">
        <f t="shared" si="2"/>
        <v>186999.456</v>
      </c>
      <c r="W72" s="2" t="s">
        <v>99</v>
      </c>
      <c r="X72" s="2" t="s">
        <v>40</v>
      </c>
      <c r="Y72" s="39"/>
    </row>
    <row r="73" spans="1:25" s="80" customFormat="1" ht="114.75">
      <c r="A73" s="10"/>
      <c r="B73" s="2" t="s">
        <v>54</v>
      </c>
      <c r="C73" s="8" t="s">
        <v>14</v>
      </c>
      <c r="D73" s="3"/>
      <c r="E73" s="4" t="s">
        <v>55</v>
      </c>
      <c r="F73" s="5" t="s">
        <v>56</v>
      </c>
      <c r="G73" s="6"/>
      <c r="H73" s="6" t="s">
        <v>29</v>
      </c>
      <c r="I73" s="6">
        <v>50</v>
      </c>
      <c r="J73" s="5">
        <v>470000000</v>
      </c>
      <c r="K73" s="8" t="s">
        <v>15</v>
      </c>
      <c r="L73" s="21" t="s">
        <v>62</v>
      </c>
      <c r="M73" s="5" t="s">
        <v>30</v>
      </c>
      <c r="N73" s="6" t="s">
        <v>28</v>
      </c>
      <c r="O73" s="6" t="s">
        <v>38</v>
      </c>
      <c r="P73" s="8" t="s">
        <v>27</v>
      </c>
      <c r="Q73" s="67" t="s">
        <v>52</v>
      </c>
      <c r="R73" s="4" t="s">
        <v>53</v>
      </c>
      <c r="S73" s="4">
        <v>17</v>
      </c>
      <c r="T73" s="7">
        <v>2218.41</v>
      </c>
      <c r="U73" s="9">
        <f>S73*T73</f>
        <v>37712.97</v>
      </c>
      <c r="V73" s="9">
        <f t="shared" si="2"/>
        <v>42238.5264</v>
      </c>
      <c r="W73" s="6"/>
      <c r="X73" s="2" t="s">
        <v>40</v>
      </c>
      <c r="Y73" s="39"/>
    </row>
    <row r="74" spans="1:25" s="80" customFormat="1" ht="114.75">
      <c r="A74" s="10"/>
      <c r="B74" s="39" t="s">
        <v>193</v>
      </c>
      <c r="C74" s="20" t="s">
        <v>14</v>
      </c>
      <c r="D74" s="32" t="s">
        <v>94</v>
      </c>
      <c r="E74" s="35" t="s">
        <v>95</v>
      </c>
      <c r="F74" s="35" t="s">
        <v>194</v>
      </c>
      <c r="G74" s="2"/>
      <c r="H74" s="2" t="s">
        <v>26</v>
      </c>
      <c r="I74" s="2">
        <v>50</v>
      </c>
      <c r="J74" s="40">
        <v>470000000</v>
      </c>
      <c r="K74" s="20" t="s">
        <v>15</v>
      </c>
      <c r="L74" s="21" t="s">
        <v>62</v>
      </c>
      <c r="M74" s="19" t="s">
        <v>30</v>
      </c>
      <c r="N74" s="2" t="s">
        <v>28</v>
      </c>
      <c r="O74" s="2" t="s">
        <v>38</v>
      </c>
      <c r="P74" s="20" t="s">
        <v>27</v>
      </c>
      <c r="Q74" s="66" t="s">
        <v>97</v>
      </c>
      <c r="R74" s="19" t="s">
        <v>98</v>
      </c>
      <c r="S74" s="36">
        <v>0.5</v>
      </c>
      <c r="T74" s="37">
        <v>9196000</v>
      </c>
      <c r="U74" s="24">
        <f>S74*T74</f>
        <v>4598000</v>
      </c>
      <c r="V74" s="24">
        <f t="shared" si="2"/>
        <v>5149760.000000001</v>
      </c>
      <c r="W74" s="2" t="s">
        <v>99</v>
      </c>
      <c r="X74" s="2" t="s">
        <v>40</v>
      </c>
      <c r="Y74" s="39"/>
    </row>
    <row r="75" spans="1:25" s="80" customFormat="1" ht="306">
      <c r="A75" s="10"/>
      <c r="B75" s="39" t="s">
        <v>195</v>
      </c>
      <c r="C75" s="8" t="s">
        <v>14</v>
      </c>
      <c r="D75" s="81" t="s">
        <v>196</v>
      </c>
      <c r="E75" s="38" t="s">
        <v>197</v>
      </c>
      <c r="F75" s="38" t="s">
        <v>198</v>
      </c>
      <c r="G75" s="2"/>
      <c r="H75" s="2" t="s">
        <v>26</v>
      </c>
      <c r="I75" s="2">
        <v>0</v>
      </c>
      <c r="J75" s="40">
        <v>470000000</v>
      </c>
      <c r="K75" s="20" t="s">
        <v>15</v>
      </c>
      <c r="L75" s="21" t="s">
        <v>62</v>
      </c>
      <c r="M75" s="19" t="s">
        <v>199</v>
      </c>
      <c r="N75" s="2" t="s">
        <v>28</v>
      </c>
      <c r="O75" s="2" t="s">
        <v>200</v>
      </c>
      <c r="P75" s="20" t="s">
        <v>201</v>
      </c>
      <c r="Q75" s="66"/>
      <c r="R75" s="19" t="s">
        <v>202</v>
      </c>
      <c r="S75" s="82">
        <v>2</v>
      </c>
      <c r="T75" s="83">
        <v>25524850</v>
      </c>
      <c r="U75" s="24">
        <f>T75*S75</f>
        <v>51049700</v>
      </c>
      <c r="V75" s="24">
        <f t="shared" si="2"/>
        <v>57175664.00000001</v>
      </c>
      <c r="W75" s="2"/>
      <c r="X75" s="2" t="s">
        <v>40</v>
      </c>
      <c r="Y75" s="39"/>
    </row>
    <row r="76" spans="1:25" s="80" customFormat="1" ht="369.75">
      <c r="A76" s="10"/>
      <c r="B76" s="39" t="s">
        <v>203</v>
      </c>
      <c r="C76" s="8" t="s">
        <v>14</v>
      </c>
      <c r="D76" s="81" t="s">
        <v>204</v>
      </c>
      <c r="E76" s="40" t="s">
        <v>205</v>
      </c>
      <c r="F76" s="38" t="s">
        <v>206</v>
      </c>
      <c r="G76" s="2"/>
      <c r="H76" s="2" t="s">
        <v>26</v>
      </c>
      <c r="I76" s="2">
        <v>0</v>
      </c>
      <c r="J76" s="40">
        <v>470000000</v>
      </c>
      <c r="K76" s="20" t="s">
        <v>15</v>
      </c>
      <c r="L76" s="21" t="s">
        <v>62</v>
      </c>
      <c r="M76" s="19" t="s">
        <v>199</v>
      </c>
      <c r="N76" s="2" t="s">
        <v>28</v>
      </c>
      <c r="O76" s="2" t="s">
        <v>200</v>
      </c>
      <c r="P76" s="20" t="s">
        <v>201</v>
      </c>
      <c r="Q76" s="66"/>
      <c r="R76" s="19" t="s">
        <v>207</v>
      </c>
      <c r="S76" s="83">
        <v>1</v>
      </c>
      <c r="T76" s="83">
        <v>19200000</v>
      </c>
      <c r="U76" s="24">
        <f aca="true" t="shared" si="3" ref="U76:U83">T76*S76</f>
        <v>19200000</v>
      </c>
      <c r="V76" s="24">
        <f t="shared" si="2"/>
        <v>21504000.000000004</v>
      </c>
      <c r="W76" s="2"/>
      <c r="X76" s="2" t="s">
        <v>40</v>
      </c>
      <c r="Y76" s="39"/>
    </row>
    <row r="77" spans="1:25" s="80" customFormat="1" ht="229.5">
      <c r="A77" s="10"/>
      <c r="B77" s="39" t="s">
        <v>208</v>
      </c>
      <c r="C77" s="8" t="s">
        <v>14</v>
      </c>
      <c r="D77" s="32" t="s">
        <v>209</v>
      </c>
      <c r="E77" s="40" t="s">
        <v>210</v>
      </c>
      <c r="F77" s="40" t="s">
        <v>211</v>
      </c>
      <c r="G77" s="2"/>
      <c r="H77" s="2" t="s">
        <v>26</v>
      </c>
      <c r="I77" s="2">
        <v>0</v>
      </c>
      <c r="J77" s="40">
        <v>470000000</v>
      </c>
      <c r="K77" s="20" t="s">
        <v>15</v>
      </c>
      <c r="L77" s="21" t="s">
        <v>62</v>
      </c>
      <c r="M77" s="19" t="s">
        <v>199</v>
      </c>
      <c r="N77" s="2" t="s">
        <v>28</v>
      </c>
      <c r="O77" s="2" t="s">
        <v>200</v>
      </c>
      <c r="P77" s="20" t="s">
        <v>201</v>
      </c>
      <c r="Q77" s="66"/>
      <c r="R77" s="19" t="s">
        <v>207</v>
      </c>
      <c r="S77" s="83">
        <v>1</v>
      </c>
      <c r="T77" s="83">
        <v>52634140</v>
      </c>
      <c r="U77" s="24">
        <f t="shared" si="3"/>
        <v>52634140</v>
      </c>
      <c r="V77" s="24">
        <f t="shared" si="2"/>
        <v>58950236.800000004</v>
      </c>
      <c r="W77" s="2"/>
      <c r="X77" s="2" t="s">
        <v>40</v>
      </c>
      <c r="Y77" s="39"/>
    </row>
    <row r="78" spans="1:25" s="80" customFormat="1" ht="357">
      <c r="A78" s="10"/>
      <c r="B78" s="39" t="s">
        <v>212</v>
      </c>
      <c r="C78" s="8" t="s">
        <v>14</v>
      </c>
      <c r="D78" s="32" t="s">
        <v>213</v>
      </c>
      <c r="E78" s="40" t="s">
        <v>214</v>
      </c>
      <c r="F78" s="40" t="s">
        <v>215</v>
      </c>
      <c r="G78" s="2"/>
      <c r="H78" s="2" t="s">
        <v>26</v>
      </c>
      <c r="I78" s="2">
        <v>0</v>
      </c>
      <c r="J78" s="40">
        <v>470000000</v>
      </c>
      <c r="K78" s="20" t="s">
        <v>15</v>
      </c>
      <c r="L78" s="21" t="s">
        <v>62</v>
      </c>
      <c r="M78" s="19" t="s">
        <v>216</v>
      </c>
      <c r="N78" s="2" t="s">
        <v>28</v>
      </c>
      <c r="O78" s="2" t="s">
        <v>217</v>
      </c>
      <c r="P78" s="20" t="s">
        <v>201</v>
      </c>
      <c r="Q78" s="66"/>
      <c r="R78" s="19" t="s">
        <v>202</v>
      </c>
      <c r="S78" s="83">
        <v>1</v>
      </c>
      <c r="T78" s="83">
        <v>63641400</v>
      </c>
      <c r="U78" s="24">
        <f t="shared" si="3"/>
        <v>63641400</v>
      </c>
      <c r="V78" s="24">
        <f t="shared" si="2"/>
        <v>71278368</v>
      </c>
      <c r="W78" s="2"/>
      <c r="X78" s="2" t="s">
        <v>40</v>
      </c>
      <c r="Y78" s="39"/>
    </row>
    <row r="79" spans="1:25" s="80" customFormat="1" ht="409.5">
      <c r="A79" s="10"/>
      <c r="B79" s="39" t="s">
        <v>218</v>
      </c>
      <c r="C79" s="8" t="s">
        <v>14</v>
      </c>
      <c r="D79" s="32" t="s">
        <v>213</v>
      </c>
      <c r="E79" s="40" t="s">
        <v>219</v>
      </c>
      <c r="F79" s="40" t="s">
        <v>220</v>
      </c>
      <c r="G79" s="2"/>
      <c r="H79" s="2" t="s">
        <v>26</v>
      </c>
      <c r="I79" s="2">
        <v>0</v>
      </c>
      <c r="J79" s="40">
        <v>470000000</v>
      </c>
      <c r="K79" s="20" t="s">
        <v>15</v>
      </c>
      <c r="L79" s="21" t="s">
        <v>62</v>
      </c>
      <c r="M79" s="19" t="s">
        <v>221</v>
      </c>
      <c r="N79" s="2" t="s">
        <v>28</v>
      </c>
      <c r="O79" s="2" t="s">
        <v>222</v>
      </c>
      <c r="P79" s="20" t="s">
        <v>201</v>
      </c>
      <c r="Q79" s="66"/>
      <c r="R79" s="19" t="s">
        <v>202</v>
      </c>
      <c r="S79" s="83">
        <v>1</v>
      </c>
      <c r="T79" s="83">
        <v>23650000</v>
      </c>
      <c r="U79" s="24">
        <f t="shared" si="3"/>
        <v>23650000</v>
      </c>
      <c r="V79" s="24">
        <f t="shared" si="2"/>
        <v>26488000.000000004</v>
      </c>
      <c r="W79" s="2"/>
      <c r="X79" s="2" t="s">
        <v>40</v>
      </c>
      <c r="Y79" s="39"/>
    </row>
    <row r="80" spans="1:25" s="80" customFormat="1" ht="178.5">
      <c r="A80" s="10"/>
      <c r="B80" s="39" t="s">
        <v>223</v>
      </c>
      <c r="C80" s="8" t="s">
        <v>14</v>
      </c>
      <c r="D80" s="32" t="s">
        <v>224</v>
      </c>
      <c r="E80" s="40" t="s">
        <v>225</v>
      </c>
      <c r="F80" s="41" t="s">
        <v>226</v>
      </c>
      <c r="G80" s="2"/>
      <c r="H80" s="2" t="s">
        <v>26</v>
      </c>
      <c r="I80" s="2">
        <v>0</v>
      </c>
      <c r="J80" s="40">
        <v>470000000</v>
      </c>
      <c r="K80" s="20" t="s">
        <v>15</v>
      </c>
      <c r="L80" s="21" t="s">
        <v>62</v>
      </c>
      <c r="M80" s="19" t="s">
        <v>227</v>
      </c>
      <c r="N80" s="2" t="s">
        <v>28</v>
      </c>
      <c r="O80" s="2" t="s">
        <v>200</v>
      </c>
      <c r="P80" s="20" t="s">
        <v>201</v>
      </c>
      <c r="Q80" s="66"/>
      <c r="R80" s="19" t="s">
        <v>53</v>
      </c>
      <c r="S80" s="83">
        <v>3</v>
      </c>
      <c r="T80" s="83">
        <v>3888125</v>
      </c>
      <c r="U80" s="24">
        <f t="shared" si="3"/>
        <v>11664375</v>
      </c>
      <c r="V80" s="24">
        <f t="shared" si="2"/>
        <v>13064100.000000002</v>
      </c>
      <c r="W80" s="2"/>
      <c r="X80" s="2" t="s">
        <v>40</v>
      </c>
      <c r="Y80" s="39"/>
    </row>
    <row r="81" spans="1:25" s="80" customFormat="1" ht="306">
      <c r="A81" s="10"/>
      <c r="B81" s="39" t="s">
        <v>228</v>
      </c>
      <c r="C81" s="8" t="s">
        <v>14</v>
      </c>
      <c r="D81" s="32" t="s">
        <v>229</v>
      </c>
      <c r="E81" s="40" t="s">
        <v>230</v>
      </c>
      <c r="F81" s="38" t="s">
        <v>231</v>
      </c>
      <c r="G81" s="2"/>
      <c r="H81" s="2" t="s">
        <v>26</v>
      </c>
      <c r="I81" s="2">
        <v>0</v>
      </c>
      <c r="J81" s="40">
        <v>470000000</v>
      </c>
      <c r="K81" s="20" t="s">
        <v>15</v>
      </c>
      <c r="L81" s="21" t="s">
        <v>62</v>
      </c>
      <c r="M81" s="19" t="s">
        <v>30</v>
      </c>
      <c r="N81" s="2" t="s">
        <v>28</v>
      </c>
      <c r="O81" s="2" t="s">
        <v>200</v>
      </c>
      <c r="P81" s="20" t="s">
        <v>201</v>
      </c>
      <c r="Q81" s="66"/>
      <c r="R81" s="19" t="s">
        <v>202</v>
      </c>
      <c r="S81" s="83">
        <v>2</v>
      </c>
      <c r="T81" s="83">
        <v>284375</v>
      </c>
      <c r="U81" s="24">
        <f t="shared" si="3"/>
        <v>568750</v>
      </c>
      <c r="V81" s="24">
        <f t="shared" si="2"/>
        <v>637000.0000000001</v>
      </c>
      <c r="W81" s="2"/>
      <c r="X81" s="2" t="s">
        <v>40</v>
      </c>
      <c r="Y81" s="39"/>
    </row>
    <row r="82" spans="1:25" s="80" customFormat="1" ht="178.5">
      <c r="A82" s="10"/>
      <c r="B82" s="39" t="s">
        <v>232</v>
      </c>
      <c r="C82" s="8" t="s">
        <v>14</v>
      </c>
      <c r="D82" s="32"/>
      <c r="E82" s="40" t="s">
        <v>428</v>
      </c>
      <c r="F82" s="38" t="s">
        <v>233</v>
      </c>
      <c r="G82" s="2"/>
      <c r="H82" s="2" t="s">
        <v>26</v>
      </c>
      <c r="I82" s="2">
        <v>0</v>
      </c>
      <c r="J82" s="40">
        <v>470000000</v>
      </c>
      <c r="K82" s="20" t="s">
        <v>15</v>
      </c>
      <c r="L82" s="21" t="s">
        <v>62</v>
      </c>
      <c r="M82" s="19" t="s">
        <v>30</v>
      </c>
      <c r="N82" s="2" t="s">
        <v>28</v>
      </c>
      <c r="O82" s="2" t="s">
        <v>200</v>
      </c>
      <c r="P82" s="20" t="s">
        <v>201</v>
      </c>
      <c r="Q82" s="66"/>
      <c r="R82" s="19" t="s">
        <v>39</v>
      </c>
      <c r="S82" s="83">
        <v>611</v>
      </c>
      <c r="T82" s="83">
        <v>1495</v>
      </c>
      <c r="U82" s="24">
        <f t="shared" si="3"/>
        <v>913445</v>
      </c>
      <c r="V82" s="24">
        <f t="shared" si="2"/>
        <v>1023058.4000000001</v>
      </c>
      <c r="W82" s="2"/>
      <c r="X82" s="2" t="s">
        <v>40</v>
      </c>
      <c r="Y82" s="39"/>
    </row>
    <row r="83" spans="1:25" s="80" customFormat="1" ht="178.5">
      <c r="A83" s="10"/>
      <c r="B83" s="39" t="s">
        <v>234</v>
      </c>
      <c r="C83" s="8" t="s">
        <v>14</v>
      </c>
      <c r="D83" s="32" t="s">
        <v>235</v>
      </c>
      <c r="E83" s="40" t="s">
        <v>236</v>
      </c>
      <c r="F83" s="38" t="s">
        <v>237</v>
      </c>
      <c r="G83" s="2"/>
      <c r="H83" s="2" t="s">
        <v>26</v>
      </c>
      <c r="I83" s="2">
        <v>0</v>
      </c>
      <c r="J83" s="40">
        <v>470000000</v>
      </c>
      <c r="K83" s="20" t="s">
        <v>15</v>
      </c>
      <c r="L83" s="21" t="s">
        <v>62</v>
      </c>
      <c r="M83" s="19" t="s">
        <v>30</v>
      </c>
      <c r="N83" s="2" t="s">
        <v>28</v>
      </c>
      <c r="O83" s="2" t="s">
        <v>200</v>
      </c>
      <c r="P83" s="20" t="s">
        <v>201</v>
      </c>
      <c r="Q83" s="66"/>
      <c r="R83" s="19" t="s">
        <v>53</v>
      </c>
      <c r="S83" s="83">
        <v>37</v>
      </c>
      <c r="T83" s="83">
        <v>309375</v>
      </c>
      <c r="U83" s="24">
        <f t="shared" si="3"/>
        <v>11446875</v>
      </c>
      <c r="V83" s="24">
        <f t="shared" si="2"/>
        <v>12820500.000000002</v>
      </c>
      <c r="W83" s="2"/>
      <c r="X83" s="2" t="s">
        <v>40</v>
      </c>
      <c r="Y83" s="39"/>
    </row>
    <row r="84" spans="1:25" s="80" customFormat="1" ht="20.25" customHeight="1">
      <c r="A84" s="10"/>
      <c r="B84" s="154" t="s">
        <v>429</v>
      </c>
      <c r="C84" s="155"/>
      <c r="D84" s="156"/>
      <c r="E84" s="92"/>
      <c r="F84" s="122"/>
      <c r="G84" s="99"/>
      <c r="H84" s="99"/>
      <c r="I84" s="99"/>
      <c r="J84" s="92"/>
      <c r="K84" s="104"/>
      <c r="L84" s="105"/>
      <c r="M84" s="92"/>
      <c r="N84" s="99"/>
      <c r="O84" s="99"/>
      <c r="P84" s="104"/>
      <c r="Q84" s="123"/>
      <c r="R84" s="92"/>
      <c r="S84" s="124"/>
      <c r="T84" s="124"/>
      <c r="U84" s="88">
        <f>SUM(U69:U83)</f>
        <v>240262522.26999998</v>
      </c>
      <c r="V84" s="88">
        <f>SUM(V69:V83)</f>
        <v>269094024.94240004</v>
      </c>
      <c r="W84" s="99"/>
      <c r="X84" s="99"/>
      <c r="Y84" s="99"/>
    </row>
    <row r="85" spans="1:25" s="80" customFormat="1" ht="20.25" customHeight="1">
      <c r="A85" s="10"/>
      <c r="B85" s="144" t="s">
        <v>430</v>
      </c>
      <c r="C85" s="145"/>
      <c r="D85" s="145"/>
      <c r="E85" s="146"/>
      <c r="F85" s="122"/>
      <c r="G85" s="99"/>
      <c r="H85" s="99"/>
      <c r="I85" s="99"/>
      <c r="J85" s="92"/>
      <c r="K85" s="104"/>
      <c r="L85" s="105"/>
      <c r="M85" s="92"/>
      <c r="N85" s="99"/>
      <c r="O85" s="99"/>
      <c r="P85" s="104"/>
      <c r="Q85" s="123"/>
      <c r="R85" s="92"/>
      <c r="S85" s="124"/>
      <c r="T85" s="124"/>
      <c r="U85" s="88"/>
      <c r="V85" s="88"/>
      <c r="W85" s="99"/>
      <c r="X85" s="99"/>
      <c r="Y85" s="99"/>
    </row>
    <row r="86" spans="1:25" s="80" customFormat="1" ht="114.75">
      <c r="A86" s="10"/>
      <c r="B86" s="29" t="s">
        <v>238</v>
      </c>
      <c r="C86" s="20" t="s">
        <v>14</v>
      </c>
      <c r="D86" s="19" t="s">
        <v>239</v>
      </c>
      <c r="E86" s="33" t="s">
        <v>240</v>
      </c>
      <c r="F86" s="42" t="s">
        <v>241</v>
      </c>
      <c r="G86" s="2"/>
      <c r="H86" s="2" t="s">
        <v>26</v>
      </c>
      <c r="I86" s="25">
        <v>0</v>
      </c>
      <c r="J86" s="40">
        <v>470000000</v>
      </c>
      <c r="K86" s="20" t="s">
        <v>15</v>
      </c>
      <c r="L86" s="21" t="s">
        <v>62</v>
      </c>
      <c r="M86" s="19" t="s">
        <v>30</v>
      </c>
      <c r="N86" s="2" t="s">
        <v>28</v>
      </c>
      <c r="O86" s="2" t="s">
        <v>38</v>
      </c>
      <c r="P86" s="20" t="s">
        <v>27</v>
      </c>
      <c r="Q86" s="2">
        <v>796</v>
      </c>
      <c r="R86" s="22" t="s">
        <v>63</v>
      </c>
      <c r="S86" s="33">
        <v>1</v>
      </c>
      <c r="T86" s="34">
        <v>21366</v>
      </c>
      <c r="U86" s="24">
        <f>S86*T86</f>
        <v>21366</v>
      </c>
      <c r="V86" s="24">
        <f>U86*1.12</f>
        <v>23929.920000000002</v>
      </c>
      <c r="W86" s="1"/>
      <c r="X86" s="2" t="s">
        <v>40</v>
      </c>
      <c r="Y86" s="25"/>
    </row>
    <row r="87" spans="1:25" s="80" customFormat="1" ht="114.75">
      <c r="A87" s="10"/>
      <c r="B87" s="29" t="s">
        <v>242</v>
      </c>
      <c r="C87" s="20" t="s">
        <v>14</v>
      </c>
      <c r="D87" s="19" t="s">
        <v>239</v>
      </c>
      <c r="E87" s="33" t="s">
        <v>240</v>
      </c>
      <c r="F87" s="42" t="s">
        <v>243</v>
      </c>
      <c r="G87" s="2"/>
      <c r="H87" s="2" t="s">
        <v>26</v>
      </c>
      <c r="I87" s="25">
        <v>0</v>
      </c>
      <c r="J87" s="40">
        <v>470000000</v>
      </c>
      <c r="K87" s="20" t="s">
        <v>15</v>
      </c>
      <c r="L87" s="21" t="s">
        <v>62</v>
      </c>
      <c r="M87" s="19" t="s">
        <v>30</v>
      </c>
      <c r="N87" s="2" t="s">
        <v>28</v>
      </c>
      <c r="O87" s="2" t="s">
        <v>38</v>
      </c>
      <c r="P87" s="20" t="s">
        <v>27</v>
      </c>
      <c r="Q87" s="2">
        <v>796</v>
      </c>
      <c r="R87" s="22" t="s">
        <v>63</v>
      </c>
      <c r="S87" s="33">
        <v>1</v>
      </c>
      <c r="T87" s="34">
        <v>27383</v>
      </c>
      <c r="U87" s="24">
        <f>S87*T87</f>
        <v>27383</v>
      </c>
      <c r="V87" s="24">
        <f t="shared" si="2"/>
        <v>30668.960000000003</v>
      </c>
      <c r="W87" s="1"/>
      <c r="X87" s="2" t="s">
        <v>40</v>
      </c>
      <c r="Y87" s="25"/>
    </row>
    <row r="88" spans="1:25" s="80" customFormat="1" ht="114.75">
      <c r="A88" s="10"/>
      <c r="B88" s="29" t="s">
        <v>244</v>
      </c>
      <c r="C88" s="20" t="s">
        <v>14</v>
      </c>
      <c r="D88" s="19" t="s">
        <v>239</v>
      </c>
      <c r="E88" s="33" t="s">
        <v>240</v>
      </c>
      <c r="F88" s="42" t="s">
        <v>245</v>
      </c>
      <c r="G88" s="2"/>
      <c r="H88" s="2" t="s">
        <v>26</v>
      </c>
      <c r="I88" s="25">
        <v>0</v>
      </c>
      <c r="J88" s="40">
        <v>470000000</v>
      </c>
      <c r="K88" s="20" t="s">
        <v>15</v>
      </c>
      <c r="L88" s="21" t="s">
        <v>62</v>
      </c>
      <c r="M88" s="19" t="s">
        <v>30</v>
      </c>
      <c r="N88" s="2" t="s">
        <v>28</v>
      </c>
      <c r="O88" s="2" t="s">
        <v>38</v>
      </c>
      <c r="P88" s="20" t="s">
        <v>27</v>
      </c>
      <c r="Q88" s="2">
        <v>796</v>
      </c>
      <c r="R88" s="22" t="s">
        <v>63</v>
      </c>
      <c r="S88" s="33">
        <v>4</v>
      </c>
      <c r="T88" s="34">
        <v>12883</v>
      </c>
      <c r="U88" s="24">
        <f>S88*T88</f>
        <v>51532</v>
      </c>
      <c r="V88" s="24">
        <f t="shared" si="2"/>
        <v>57715.840000000004</v>
      </c>
      <c r="W88" s="1"/>
      <c r="X88" s="2" t="s">
        <v>40</v>
      </c>
      <c r="Y88" s="25"/>
    </row>
    <row r="89" spans="1:25" s="80" customFormat="1" ht="114.75">
      <c r="A89" s="10"/>
      <c r="B89" s="29" t="s">
        <v>246</v>
      </c>
      <c r="C89" s="20" t="s">
        <v>14</v>
      </c>
      <c r="D89" s="19" t="s">
        <v>239</v>
      </c>
      <c r="E89" s="33" t="s">
        <v>240</v>
      </c>
      <c r="F89" s="42" t="s">
        <v>247</v>
      </c>
      <c r="G89" s="2"/>
      <c r="H89" s="2" t="s">
        <v>26</v>
      </c>
      <c r="I89" s="25">
        <v>0</v>
      </c>
      <c r="J89" s="40">
        <v>470000000</v>
      </c>
      <c r="K89" s="20" t="s">
        <v>15</v>
      </c>
      <c r="L89" s="21" t="s">
        <v>62</v>
      </c>
      <c r="M89" s="19" t="s">
        <v>30</v>
      </c>
      <c r="N89" s="2" t="s">
        <v>28</v>
      </c>
      <c r="O89" s="2" t="s">
        <v>38</v>
      </c>
      <c r="P89" s="20" t="s">
        <v>27</v>
      </c>
      <c r="Q89" s="2">
        <v>796</v>
      </c>
      <c r="R89" s="22" t="s">
        <v>63</v>
      </c>
      <c r="S89" s="33">
        <v>2</v>
      </c>
      <c r="T89" s="34">
        <v>11196</v>
      </c>
      <c r="U89" s="24">
        <f aca="true" t="shared" si="4" ref="U89:U127">S89*T89</f>
        <v>22392</v>
      </c>
      <c r="V89" s="24">
        <f t="shared" si="2"/>
        <v>25079.04</v>
      </c>
      <c r="W89" s="1"/>
      <c r="X89" s="2" t="s">
        <v>40</v>
      </c>
      <c r="Y89" s="25"/>
    </row>
    <row r="90" spans="1:25" s="80" customFormat="1" ht="114.75">
      <c r="A90" s="10"/>
      <c r="B90" s="29" t="s">
        <v>248</v>
      </c>
      <c r="C90" s="20" t="s">
        <v>14</v>
      </c>
      <c r="D90" s="19" t="s">
        <v>239</v>
      </c>
      <c r="E90" s="33" t="s">
        <v>240</v>
      </c>
      <c r="F90" s="42" t="s">
        <v>249</v>
      </c>
      <c r="G90" s="2"/>
      <c r="H90" s="2" t="s">
        <v>26</v>
      </c>
      <c r="I90" s="25">
        <v>0</v>
      </c>
      <c r="J90" s="40">
        <v>470000000</v>
      </c>
      <c r="K90" s="20" t="s">
        <v>15</v>
      </c>
      <c r="L90" s="21" t="s">
        <v>62</v>
      </c>
      <c r="M90" s="19" t="s">
        <v>30</v>
      </c>
      <c r="N90" s="2" t="s">
        <v>28</v>
      </c>
      <c r="O90" s="2" t="s">
        <v>38</v>
      </c>
      <c r="P90" s="20" t="s">
        <v>27</v>
      </c>
      <c r="Q90" s="2">
        <v>796</v>
      </c>
      <c r="R90" s="22" t="s">
        <v>63</v>
      </c>
      <c r="S90" s="33">
        <v>6</v>
      </c>
      <c r="T90" s="34">
        <v>12875</v>
      </c>
      <c r="U90" s="24">
        <f t="shared" si="4"/>
        <v>77250</v>
      </c>
      <c r="V90" s="24">
        <f t="shared" si="2"/>
        <v>86520.00000000001</v>
      </c>
      <c r="W90" s="1"/>
      <c r="X90" s="2" t="s">
        <v>40</v>
      </c>
      <c r="Y90" s="25"/>
    </row>
    <row r="91" spans="1:25" s="80" customFormat="1" ht="114.75">
      <c r="A91" s="10"/>
      <c r="B91" s="29" t="s">
        <v>250</v>
      </c>
      <c r="C91" s="20" t="s">
        <v>14</v>
      </c>
      <c r="D91" s="19" t="s">
        <v>239</v>
      </c>
      <c r="E91" s="33" t="s">
        <v>240</v>
      </c>
      <c r="F91" s="42" t="s">
        <v>251</v>
      </c>
      <c r="G91" s="2"/>
      <c r="H91" s="2" t="s">
        <v>26</v>
      </c>
      <c r="I91" s="25">
        <v>0</v>
      </c>
      <c r="J91" s="40">
        <v>470000000</v>
      </c>
      <c r="K91" s="20" t="s">
        <v>15</v>
      </c>
      <c r="L91" s="21" t="s">
        <v>62</v>
      </c>
      <c r="M91" s="19" t="s">
        <v>30</v>
      </c>
      <c r="N91" s="2" t="s">
        <v>28</v>
      </c>
      <c r="O91" s="2" t="s">
        <v>38</v>
      </c>
      <c r="P91" s="20" t="s">
        <v>27</v>
      </c>
      <c r="Q91" s="2">
        <v>796</v>
      </c>
      <c r="R91" s="22" t="s">
        <v>63</v>
      </c>
      <c r="S91" s="33">
        <v>4</v>
      </c>
      <c r="T91" s="34">
        <v>12875</v>
      </c>
      <c r="U91" s="24">
        <f t="shared" si="4"/>
        <v>51500</v>
      </c>
      <c r="V91" s="24">
        <f t="shared" si="2"/>
        <v>57680.00000000001</v>
      </c>
      <c r="W91" s="1"/>
      <c r="X91" s="2" t="s">
        <v>40</v>
      </c>
      <c r="Y91" s="25"/>
    </row>
    <row r="92" spans="1:25" s="80" customFormat="1" ht="114.75">
      <c r="A92" s="10"/>
      <c r="B92" s="29" t="s">
        <v>252</v>
      </c>
      <c r="C92" s="20" t="s">
        <v>14</v>
      </c>
      <c r="D92" s="19" t="s">
        <v>239</v>
      </c>
      <c r="E92" s="33" t="s">
        <v>240</v>
      </c>
      <c r="F92" s="42" t="s">
        <v>253</v>
      </c>
      <c r="G92" s="2"/>
      <c r="H92" s="2" t="s">
        <v>26</v>
      </c>
      <c r="I92" s="25">
        <v>0</v>
      </c>
      <c r="J92" s="40">
        <v>470000000</v>
      </c>
      <c r="K92" s="20" t="s">
        <v>15</v>
      </c>
      <c r="L92" s="21" t="s">
        <v>62</v>
      </c>
      <c r="M92" s="19" t="s">
        <v>30</v>
      </c>
      <c r="N92" s="2" t="s">
        <v>28</v>
      </c>
      <c r="O92" s="2" t="s">
        <v>38</v>
      </c>
      <c r="P92" s="20" t="s">
        <v>27</v>
      </c>
      <c r="Q92" s="2">
        <v>796</v>
      </c>
      <c r="R92" s="22" t="s">
        <v>63</v>
      </c>
      <c r="S92" s="33">
        <v>2</v>
      </c>
      <c r="T92" s="34">
        <v>14285</v>
      </c>
      <c r="U92" s="24">
        <f t="shared" si="4"/>
        <v>28570</v>
      </c>
      <c r="V92" s="24">
        <f t="shared" si="2"/>
        <v>31998.4</v>
      </c>
      <c r="W92" s="1"/>
      <c r="X92" s="2" t="s">
        <v>40</v>
      </c>
      <c r="Y92" s="25"/>
    </row>
    <row r="93" spans="1:25" s="80" customFormat="1" ht="114.75">
      <c r="A93" s="10"/>
      <c r="B93" s="29" t="s">
        <v>254</v>
      </c>
      <c r="C93" s="20" t="s">
        <v>14</v>
      </c>
      <c r="D93" s="19" t="s">
        <v>239</v>
      </c>
      <c r="E93" s="33" t="s">
        <v>240</v>
      </c>
      <c r="F93" s="42" t="s">
        <v>255</v>
      </c>
      <c r="G93" s="2"/>
      <c r="H93" s="2" t="s">
        <v>26</v>
      </c>
      <c r="I93" s="25">
        <v>0</v>
      </c>
      <c r="J93" s="40">
        <v>470000000</v>
      </c>
      <c r="K93" s="20" t="s">
        <v>15</v>
      </c>
      <c r="L93" s="21" t="s">
        <v>62</v>
      </c>
      <c r="M93" s="19" t="s">
        <v>30</v>
      </c>
      <c r="N93" s="2" t="s">
        <v>28</v>
      </c>
      <c r="O93" s="2" t="s">
        <v>38</v>
      </c>
      <c r="P93" s="20" t="s">
        <v>27</v>
      </c>
      <c r="Q93" s="2">
        <v>796</v>
      </c>
      <c r="R93" s="22" t="s">
        <v>63</v>
      </c>
      <c r="S93" s="33">
        <v>2</v>
      </c>
      <c r="T93" s="34">
        <v>12678</v>
      </c>
      <c r="U93" s="24">
        <f t="shared" si="4"/>
        <v>25356</v>
      </c>
      <c r="V93" s="24">
        <f t="shared" si="2"/>
        <v>28398.72</v>
      </c>
      <c r="W93" s="1"/>
      <c r="X93" s="2" t="s">
        <v>40</v>
      </c>
      <c r="Y93" s="25"/>
    </row>
    <row r="94" spans="1:25" s="80" customFormat="1" ht="114.75">
      <c r="A94" s="10"/>
      <c r="B94" s="29" t="s">
        <v>256</v>
      </c>
      <c r="C94" s="20" t="s">
        <v>14</v>
      </c>
      <c r="D94" s="19" t="s">
        <v>239</v>
      </c>
      <c r="E94" s="33" t="s">
        <v>240</v>
      </c>
      <c r="F94" s="42" t="s">
        <v>257</v>
      </c>
      <c r="G94" s="2"/>
      <c r="H94" s="2" t="s">
        <v>26</v>
      </c>
      <c r="I94" s="25">
        <v>0</v>
      </c>
      <c r="J94" s="40">
        <v>470000000</v>
      </c>
      <c r="K94" s="20" t="s">
        <v>15</v>
      </c>
      <c r="L94" s="21" t="s">
        <v>62</v>
      </c>
      <c r="M94" s="19" t="s">
        <v>30</v>
      </c>
      <c r="N94" s="2" t="s">
        <v>28</v>
      </c>
      <c r="O94" s="2" t="s">
        <v>38</v>
      </c>
      <c r="P94" s="20" t="s">
        <v>27</v>
      </c>
      <c r="Q94" s="2">
        <v>796</v>
      </c>
      <c r="R94" s="22" t="s">
        <v>63</v>
      </c>
      <c r="S94" s="33">
        <v>1</v>
      </c>
      <c r="T94" s="34">
        <v>11607</v>
      </c>
      <c r="U94" s="24">
        <f t="shared" si="4"/>
        <v>11607</v>
      </c>
      <c r="V94" s="24">
        <f t="shared" si="2"/>
        <v>12999.840000000002</v>
      </c>
      <c r="W94" s="1"/>
      <c r="X94" s="2" t="s">
        <v>40</v>
      </c>
      <c r="Y94" s="25"/>
    </row>
    <row r="95" spans="1:25" s="80" customFormat="1" ht="114.75">
      <c r="A95" s="10"/>
      <c r="B95" s="29" t="s">
        <v>258</v>
      </c>
      <c r="C95" s="20" t="s">
        <v>14</v>
      </c>
      <c r="D95" s="19" t="s">
        <v>239</v>
      </c>
      <c r="E95" s="33" t="s">
        <v>240</v>
      </c>
      <c r="F95" s="42" t="s">
        <v>259</v>
      </c>
      <c r="G95" s="2"/>
      <c r="H95" s="2" t="s">
        <v>26</v>
      </c>
      <c r="I95" s="25">
        <v>0</v>
      </c>
      <c r="J95" s="40">
        <v>470000000</v>
      </c>
      <c r="K95" s="20" t="s">
        <v>15</v>
      </c>
      <c r="L95" s="21" t="s">
        <v>62</v>
      </c>
      <c r="M95" s="19" t="s">
        <v>30</v>
      </c>
      <c r="N95" s="2" t="s">
        <v>28</v>
      </c>
      <c r="O95" s="2" t="s">
        <v>38</v>
      </c>
      <c r="P95" s="20" t="s">
        <v>27</v>
      </c>
      <c r="Q95" s="2">
        <v>796</v>
      </c>
      <c r="R95" s="22" t="s">
        <v>63</v>
      </c>
      <c r="S95" s="33">
        <v>2</v>
      </c>
      <c r="T95" s="34">
        <v>14017</v>
      </c>
      <c r="U95" s="24">
        <f t="shared" si="4"/>
        <v>28034</v>
      </c>
      <c r="V95" s="24">
        <f t="shared" si="2"/>
        <v>31398.08</v>
      </c>
      <c r="W95" s="1"/>
      <c r="X95" s="2" t="s">
        <v>40</v>
      </c>
      <c r="Y95" s="25"/>
    </row>
    <row r="96" spans="1:25" s="80" customFormat="1" ht="114.75">
      <c r="A96" s="10"/>
      <c r="B96" s="29" t="s">
        <v>260</v>
      </c>
      <c r="C96" s="20" t="s">
        <v>14</v>
      </c>
      <c r="D96" s="19" t="s">
        <v>239</v>
      </c>
      <c r="E96" s="19" t="s">
        <v>261</v>
      </c>
      <c r="F96" s="42" t="s">
        <v>262</v>
      </c>
      <c r="G96" s="2"/>
      <c r="H96" s="2" t="s">
        <v>26</v>
      </c>
      <c r="I96" s="25">
        <v>0</v>
      </c>
      <c r="J96" s="40">
        <v>470000000</v>
      </c>
      <c r="K96" s="20" t="s">
        <v>15</v>
      </c>
      <c r="L96" s="21" t="s">
        <v>62</v>
      </c>
      <c r="M96" s="19" t="s">
        <v>30</v>
      </c>
      <c r="N96" s="2" t="s">
        <v>28</v>
      </c>
      <c r="O96" s="2" t="s">
        <v>38</v>
      </c>
      <c r="P96" s="20" t="s">
        <v>27</v>
      </c>
      <c r="Q96" s="2">
        <v>796</v>
      </c>
      <c r="R96" s="22" t="s">
        <v>63</v>
      </c>
      <c r="S96" s="33">
        <v>30</v>
      </c>
      <c r="T96" s="34">
        <v>625</v>
      </c>
      <c r="U96" s="24">
        <f t="shared" si="4"/>
        <v>18750</v>
      </c>
      <c r="V96" s="24">
        <f t="shared" si="2"/>
        <v>21000.000000000004</v>
      </c>
      <c r="W96" s="1"/>
      <c r="X96" s="2" t="s">
        <v>40</v>
      </c>
      <c r="Y96" s="25"/>
    </row>
    <row r="97" spans="1:25" s="80" customFormat="1" ht="114.75">
      <c r="A97" s="10"/>
      <c r="B97" s="29" t="s">
        <v>263</v>
      </c>
      <c r="C97" s="20" t="s">
        <v>14</v>
      </c>
      <c r="D97" s="19" t="s">
        <v>239</v>
      </c>
      <c r="E97" s="19" t="s">
        <v>261</v>
      </c>
      <c r="F97" s="42" t="s">
        <v>264</v>
      </c>
      <c r="G97" s="2"/>
      <c r="H97" s="2" t="s">
        <v>26</v>
      </c>
      <c r="I97" s="25">
        <v>0</v>
      </c>
      <c r="J97" s="40">
        <v>470000000</v>
      </c>
      <c r="K97" s="20" t="s">
        <v>15</v>
      </c>
      <c r="L97" s="21" t="s">
        <v>62</v>
      </c>
      <c r="M97" s="19" t="s">
        <v>30</v>
      </c>
      <c r="N97" s="2" t="s">
        <v>28</v>
      </c>
      <c r="O97" s="2" t="s">
        <v>38</v>
      </c>
      <c r="P97" s="20" t="s">
        <v>27</v>
      </c>
      <c r="Q97" s="2">
        <v>796</v>
      </c>
      <c r="R97" s="22" t="s">
        <v>63</v>
      </c>
      <c r="S97" s="33">
        <v>2</v>
      </c>
      <c r="T97" s="34">
        <v>625</v>
      </c>
      <c r="U97" s="24">
        <f t="shared" si="4"/>
        <v>1250</v>
      </c>
      <c r="V97" s="24">
        <f t="shared" si="2"/>
        <v>1400.0000000000002</v>
      </c>
      <c r="W97" s="1"/>
      <c r="X97" s="2" t="s">
        <v>40</v>
      </c>
      <c r="Y97" s="25"/>
    </row>
    <row r="98" spans="1:25" s="80" customFormat="1" ht="114.75">
      <c r="A98" s="10"/>
      <c r="B98" s="29" t="s">
        <v>265</v>
      </c>
      <c r="C98" s="20" t="s">
        <v>14</v>
      </c>
      <c r="D98" s="19" t="s">
        <v>239</v>
      </c>
      <c r="E98" s="19" t="s">
        <v>261</v>
      </c>
      <c r="F98" s="42" t="s">
        <v>266</v>
      </c>
      <c r="G98" s="2"/>
      <c r="H98" s="2" t="s">
        <v>26</v>
      </c>
      <c r="I98" s="25">
        <v>0</v>
      </c>
      <c r="J98" s="40">
        <v>470000000</v>
      </c>
      <c r="K98" s="20" t="s">
        <v>15</v>
      </c>
      <c r="L98" s="21" t="s">
        <v>62</v>
      </c>
      <c r="M98" s="19" t="s">
        <v>30</v>
      </c>
      <c r="N98" s="2" t="s">
        <v>28</v>
      </c>
      <c r="O98" s="2" t="s">
        <v>38</v>
      </c>
      <c r="P98" s="20" t="s">
        <v>27</v>
      </c>
      <c r="Q98" s="2">
        <v>796</v>
      </c>
      <c r="R98" s="22" t="s">
        <v>63</v>
      </c>
      <c r="S98" s="33">
        <v>8</v>
      </c>
      <c r="T98" s="34">
        <v>625</v>
      </c>
      <c r="U98" s="24">
        <f t="shared" si="4"/>
        <v>5000</v>
      </c>
      <c r="V98" s="24">
        <f t="shared" si="2"/>
        <v>5600.000000000001</v>
      </c>
      <c r="W98" s="1"/>
      <c r="X98" s="2" t="s">
        <v>40</v>
      </c>
      <c r="Y98" s="25"/>
    </row>
    <row r="99" spans="1:25" s="80" customFormat="1" ht="114.75">
      <c r="A99" s="10"/>
      <c r="B99" s="29" t="s">
        <v>267</v>
      </c>
      <c r="C99" s="20" t="s">
        <v>14</v>
      </c>
      <c r="D99" s="19" t="s">
        <v>239</v>
      </c>
      <c r="E99" s="19" t="s">
        <v>261</v>
      </c>
      <c r="F99" s="42" t="s">
        <v>268</v>
      </c>
      <c r="G99" s="2"/>
      <c r="H99" s="2" t="s">
        <v>26</v>
      </c>
      <c r="I99" s="25">
        <v>0</v>
      </c>
      <c r="J99" s="40">
        <v>470000000</v>
      </c>
      <c r="K99" s="20" t="s">
        <v>15</v>
      </c>
      <c r="L99" s="21" t="s">
        <v>62</v>
      </c>
      <c r="M99" s="19" t="s">
        <v>30</v>
      </c>
      <c r="N99" s="2" t="s">
        <v>28</v>
      </c>
      <c r="O99" s="2" t="s">
        <v>38</v>
      </c>
      <c r="P99" s="20" t="s">
        <v>27</v>
      </c>
      <c r="Q99" s="2">
        <v>796</v>
      </c>
      <c r="R99" s="22" t="s">
        <v>63</v>
      </c>
      <c r="S99" s="33">
        <v>4</v>
      </c>
      <c r="T99" s="34">
        <v>625</v>
      </c>
      <c r="U99" s="24">
        <f t="shared" si="4"/>
        <v>2500</v>
      </c>
      <c r="V99" s="24">
        <f t="shared" si="2"/>
        <v>2800.0000000000005</v>
      </c>
      <c r="W99" s="1"/>
      <c r="X99" s="2" t="s">
        <v>40</v>
      </c>
      <c r="Y99" s="25"/>
    </row>
    <row r="100" spans="1:25" s="80" customFormat="1" ht="114.75">
      <c r="A100" s="10"/>
      <c r="B100" s="29" t="s">
        <v>269</v>
      </c>
      <c r="C100" s="20" t="s">
        <v>14</v>
      </c>
      <c r="D100" s="19" t="s">
        <v>239</v>
      </c>
      <c r="E100" s="19" t="s">
        <v>270</v>
      </c>
      <c r="F100" s="42" t="s">
        <v>271</v>
      </c>
      <c r="G100" s="2"/>
      <c r="H100" s="2" t="s">
        <v>26</v>
      </c>
      <c r="I100" s="25">
        <v>0</v>
      </c>
      <c r="J100" s="40">
        <v>470000000</v>
      </c>
      <c r="K100" s="20" t="s">
        <v>15</v>
      </c>
      <c r="L100" s="21" t="s">
        <v>62</v>
      </c>
      <c r="M100" s="19" t="s">
        <v>30</v>
      </c>
      <c r="N100" s="2" t="s">
        <v>28</v>
      </c>
      <c r="O100" s="2" t="s">
        <v>38</v>
      </c>
      <c r="P100" s="20" t="s">
        <v>27</v>
      </c>
      <c r="Q100" s="2">
        <v>796</v>
      </c>
      <c r="R100" s="22" t="s">
        <v>63</v>
      </c>
      <c r="S100" s="33">
        <v>4</v>
      </c>
      <c r="T100" s="34">
        <v>1785</v>
      </c>
      <c r="U100" s="24">
        <f t="shared" si="4"/>
        <v>7140</v>
      </c>
      <c r="V100" s="24">
        <f t="shared" si="2"/>
        <v>7996.800000000001</v>
      </c>
      <c r="W100" s="1"/>
      <c r="X100" s="2" t="s">
        <v>40</v>
      </c>
      <c r="Y100" s="25"/>
    </row>
    <row r="101" spans="1:25" s="80" customFormat="1" ht="114.75">
      <c r="A101" s="10"/>
      <c r="B101" s="29" t="s">
        <v>272</v>
      </c>
      <c r="C101" s="20" t="s">
        <v>14</v>
      </c>
      <c r="D101" s="19" t="s">
        <v>239</v>
      </c>
      <c r="E101" s="19" t="s">
        <v>270</v>
      </c>
      <c r="F101" s="42" t="s">
        <v>273</v>
      </c>
      <c r="G101" s="2"/>
      <c r="H101" s="2" t="s">
        <v>26</v>
      </c>
      <c r="I101" s="25">
        <v>0</v>
      </c>
      <c r="J101" s="40">
        <v>470000000</v>
      </c>
      <c r="K101" s="20" t="s">
        <v>15</v>
      </c>
      <c r="L101" s="21" t="s">
        <v>62</v>
      </c>
      <c r="M101" s="19" t="s">
        <v>30</v>
      </c>
      <c r="N101" s="2" t="s">
        <v>28</v>
      </c>
      <c r="O101" s="2" t="s">
        <v>38</v>
      </c>
      <c r="P101" s="20" t="s">
        <v>27</v>
      </c>
      <c r="Q101" s="2">
        <v>796</v>
      </c>
      <c r="R101" s="22" t="s">
        <v>63</v>
      </c>
      <c r="S101" s="33">
        <v>10</v>
      </c>
      <c r="T101" s="34">
        <v>1785</v>
      </c>
      <c r="U101" s="24">
        <f t="shared" si="4"/>
        <v>17850</v>
      </c>
      <c r="V101" s="24">
        <f t="shared" si="2"/>
        <v>19992.000000000004</v>
      </c>
      <c r="W101" s="1"/>
      <c r="X101" s="2" t="s">
        <v>40</v>
      </c>
      <c r="Y101" s="25"/>
    </row>
    <row r="102" spans="1:25" s="80" customFormat="1" ht="114.75">
      <c r="A102" s="10"/>
      <c r="B102" s="29" t="s">
        <v>274</v>
      </c>
      <c r="C102" s="20" t="s">
        <v>14</v>
      </c>
      <c r="D102" s="30" t="s">
        <v>77</v>
      </c>
      <c r="E102" s="28" t="s">
        <v>85</v>
      </c>
      <c r="F102" s="19" t="s">
        <v>275</v>
      </c>
      <c r="G102" s="2"/>
      <c r="H102" s="2" t="s">
        <v>26</v>
      </c>
      <c r="I102" s="25">
        <v>0</v>
      </c>
      <c r="J102" s="40">
        <v>470000000</v>
      </c>
      <c r="K102" s="20" t="s">
        <v>15</v>
      </c>
      <c r="L102" s="21" t="s">
        <v>62</v>
      </c>
      <c r="M102" s="19" t="s">
        <v>30</v>
      </c>
      <c r="N102" s="2" t="s">
        <v>28</v>
      </c>
      <c r="O102" s="2" t="s">
        <v>38</v>
      </c>
      <c r="P102" s="20" t="s">
        <v>27</v>
      </c>
      <c r="Q102" s="25">
        <v>715</v>
      </c>
      <c r="R102" s="28" t="s">
        <v>80</v>
      </c>
      <c r="S102" s="65">
        <v>1000</v>
      </c>
      <c r="T102" s="31">
        <v>1309.64</v>
      </c>
      <c r="U102" s="24">
        <f t="shared" si="4"/>
        <v>1309640</v>
      </c>
      <c r="V102" s="24">
        <f t="shared" si="2"/>
        <v>1466796.8</v>
      </c>
      <c r="W102" s="1"/>
      <c r="X102" s="2" t="s">
        <v>40</v>
      </c>
      <c r="Y102" s="25"/>
    </row>
    <row r="103" spans="1:25" s="80" customFormat="1" ht="114.75">
      <c r="A103" s="10"/>
      <c r="B103" s="29" t="s">
        <v>276</v>
      </c>
      <c r="C103" s="20" t="s">
        <v>14</v>
      </c>
      <c r="D103" s="30" t="s">
        <v>77</v>
      </c>
      <c r="E103" s="28" t="s">
        <v>82</v>
      </c>
      <c r="F103" s="19" t="s">
        <v>277</v>
      </c>
      <c r="G103" s="2"/>
      <c r="H103" s="2" t="s">
        <v>26</v>
      </c>
      <c r="I103" s="25">
        <v>50</v>
      </c>
      <c r="J103" s="40">
        <v>470000000</v>
      </c>
      <c r="K103" s="20" t="s">
        <v>15</v>
      </c>
      <c r="L103" s="21" t="s">
        <v>62</v>
      </c>
      <c r="M103" s="19" t="s">
        <v>30</v>
      </c>
      <c r="N103" s="2" t="s">
        <v>28</v>
      </c>
      <c r="O103" s="2" t="s">
        <v>38</v>
      </c>
      <c r="P103" s="20" t="s">
        <v>27</v>
      </c>
      <c r="Q103" s="25">
        <v>715</v>
      </c>
      <c r="R103" s="28" t="s">
        <v>80</v>
      </c>
      <c r="S103" s="65">
        <v>200</v>
      </c>
      <c r="T103" s="31">
        <v>121.25</v>
      </c>
      <c r="U103" s="24">
        <f t="shared" si="4"/>
        <v>24250</v>
      </c>
      <c r="V103" s="24">
        <f t="shared" si="2"/>
        <v>27160.000000000004</v>
      </c>
      <c r="W103" s="1"/>
      <c r="X103" s="2" t="s">
        <v>40</v>
      </c>
      <c r="Y103" s="25"/>
    </row>
    <row r="104" spans="1:25" s="80" customFormat="1" ht="114.75">
      <c r="A104" s="10"/>
      <c r="B104" s="29" t="s">
        <v>278</v>
      </c>
      <c r="C104" s="20" t="s">
        <v>14</v>
      </c>
      <c r="D104" s="30" t="s">
        <v>77</v>
      </c>
      <c r="E104" s="28" t="s">
        <v>78</v>
      </c>
      <c r="F104" s="19" t="s">
        <v>279</v>
      </c>
      <c r="G104" s="2"/>
      <c r="H104" s="2" t="s">
        <v>26</v>
      </c>
      <c r="I104" s="25">
        <v>50</v>
      </c>
      <c r="J104" s="40">
        <v>470000000</v>
      </c>
      <c r="K104" s="20" t="s">
        <v>15</v>
      </c>
      <c r="L104" s="21" t="s">
        <v>62</v>
      </c>
      <c r="M104" s="19" t="s">
        <v>30</v>
      </c>
      <c r="N104" s="2" t="s">
        <v>28</v>
      </c>
      <c r="O104" s="2" t="s">
        <v>38</v>
      </c>
      <c r="P104" s="20" t="s">
        <v>27</v>
      </c>
      <c r="Q104" s="25">
        <v>715</v>
      </c>
      <c r="R104" s="28" t="s">
        <v>80</v>
      </c>
      <c r="S104" s="65">
        <v>100</v>
      </c>
      <c r="T104" s="31">
        <v>352.15</v>
      </c>
      <c r="U104" s="24">
        <f t="shared" si="4"/>
        <v>35215</v>
      </c>
      <c r="V104" s="24">
        <f t="shared" si="2"/>
        <v>39440.8</v>
      </c>
      <c r="W104" s="1"/>
      <c r="X104" s="2" t="s">
        <v>40</v>
      </c>
      <c r="Y104" s="25"/>
    </row>
    <row r="105" spans="1:25" s="80" customFormat="1" ht="216.75">
      <c r="A105" s="10"/>
      <c r="B105" s="2" t="s">
        <v>280</v>
      </c>
      <c r="C105" s="20" t="s">
        <v>14</v>
      </c>
      <c r="D105" s="32" t="s">
        <v>281</v>
      </c>
      <c r="E105" s="19" t="s">
        <v>282</v>
      </c>
      <c r="F105" s="19" t="s">
        <v>283</v>
      </c>
      <c r="G105" s="2"/>
      <c r="H105" s="2" t="s">
        <v>26</v>
      </c>
      <c r="I105" s="2">
        <v>0</v>
      </c>
      <c r="J105" s="40">
        <v>470000000</v>
      </c>
      <c r="K105" s="20" t="s">
        <v>15</v>
      </c>
      <c r="L105" s="21" t="s">
        <v>62</v>
      </c>
      <c r="M105" s="19" t="s">
        <v>30</v>
      </c>
      <c r="N105" s="2" t="s">
        <v>28</v>
      </c>
      <c r="O105" s="2" t="s">
        <v>38</v>
      </c>
      <c r="P105" s="20" t="s">
        <v>27</v>
      </c>
      <c r="Q105" s="2">
        <v>796</v>
      </c>
      <c r="R105" s="22" t="s">
        <v>63</v>
      </c>
      <c r="S105" s="19">
        <v>50</v>
      </c>
      <c r="T105" s="31">
        <v>4962.09</v>
      </c>
      <c r="U105" s="24">
        <f t="shared" si="4"/>
        <v>248104.5</v>
      </c>
      <c r="V105" s="24">
        <f t="shared" si="2"/>
        <v>277877.04000000004</v>
      </c>
      <c r="W105" s="2"/>
      <c r="X105" s="2" t="s">
        <v>40</v>
      </c>
      <c r="Y105" s="2"/>
    </row>
    <row r="106" spans="1:25" s="80" customFormat="1" ht="114.75">
      <c r="A106" s="10"/>
      <c r="B106" s="2" t="s">
        <v>284</v>
      </c>
      <c r="C106" s="20" t="s">
        <v>14</v>
      </c>
      <c r="D106" s="32" t="s">
        <v>90</v>
      </c>
      <c r="E106" s="33" t="s">
        <v>285</v>
      </c>
      <c r="F106" s="19" t="s">
        <v>286</v>
      </c>
      <c r="G106" s="2"/>
      <c r="H106" s="2" t="s">
        <v>26</v>
      </c>
      <c r="I106" s="2">
        <v>0</v>
      </c>
      <c r="J106" s="40">
        <v>470000000</v>
      </c>
      <c r="K106" s="20" t="s">
        <v>15</v>
      </c>
      <c r="L106" s="21" t="s">
        <v>62</v>
      </c>
      <c r="M106" s="19" t="s">
        <v>30</v>
      </c>
      <c r="N106" s="2" t="s">
        <v>28</v>
      </c>
      <c r="O106" s="2" t="s">
        <v>38</v>
      </c>
      <c r="P106" s="20" t="s">
        <v>27</v>
      </c>
      <c r="Q106" s="2">
        <v>796</v>
      </c>
      <c r="R106" s="22" t="s">
        <v>63</v>
      </c>
      <c r="S106" s="33">
        <v>10</v>
      </c>
      <c r="T106" s="34">
        <v>1429</v>
      </c>
      <c r="U106" s="24">
        <f t="shared" si="4"/>
        <v>14290</v>
      </c>
      <c r="V106" s="24">
        <f t="shared" si="2"/>
        <v>16004.800000000001</v>
      </c>
      <c r="W106" s="2"/>
      <c r="X106" s="2" t="s">
        <v>40</v>
      </c>
      <c r="Y106" s="2"/>
    </row>
    <row r="107" spans="1:25" s="80" customFormat="1" ht="114.75">
      <c r="A107" s="10"/>
      <c r="B107" s="2" t="s">
        <v>287</v>
      </c>
      <c r="C107" s="20" t="s">
        <v>14</v>
      </c>
      <c r="D107" s="32" t="s">
        <v>90</v>
      </c>
      <c r="E107" s="19" t="s">
        <v>288</v>
      </c>
      <c r="F107" s="19" t="s">
        <v>289</v>
      </c>
      <c r="G107" s="2"/>
      <c r="H107" s="2" t="s">
        <v>26</v>
      </c>
      <c r="I107" s="2">
        <v>0</v>
      </c>
      <c r="J107" s="40">
        <v>470000000</v>
      </c>
      <c r="K107" s="20" t="s">
        <v>15</v>
      </c>
      <c r="L107" s="21" t="s">
        <v>62</v>
      </c>
      <c r="M107" s="19" t="s">
        <v>30</v>
      </c>
      <c r="N107" s="2" t="s">
        <v>28</v>
      </c>
      <c r="O107" s="2" t="s">
        <v>38</v>
      </c>
      <c r="P107" s="20" t="s">
        <v>27</v>
      </c>
      <c r="Q107" s="2">
        <v>796</v>
      </c>
      <c r="R107" s="22" t="s">
        <v>63</v>
      </c>
      <c r="S107" s="33">
        <v>300</v>
      </c>
      <c r="T107" s="34">
        <v>295</v>
      </c>
      <c r="U107" s="24">
        <f t="shared" si="4"/>
        <v>88500</v>
      </c>
      <c r="V107" s="24">
        <f t="shared" si="2"/>
        <v>99120.00000000001</v>
      </c>
      <c r="W107" s="2"/>
      <c r="X107" s="2" t="s">
        <v>40</v>
      </c>
      <c r="Y107" s="2"/>
    </row>
    <row r="108" spans="1:25" s="80" customFormat="1" ht="114.75">
      <c r="A108" s="10"/>
      <c r="B108" s="29" t="s">
        <v>290</v>
      </c>
      <c r="C108" s="20" t="s">
        <v>14</v>
      </c>
      <c r="D108" s="30" t="s">
        <v>291</v>
      </c>
      <c r="E108" s="19" t="s">
        <v>292</v>
      </c>
      <c r="F108" s="19" t="s">
        <v>293</v>
      </c>
      <c r="G108" s="2"/>
      <c r="H108" s="2" t="s">
        <v>26</v>
      </c>
      <c r="I108" s="25">
        <v>0</v>
      </c>
      <c r="J108" s="40">
        <v>470000000</v>
      </c>
      <c r="K108" s="20" t="s">
        <v>15</v>
      </c>
      <c r="L108" s="21" t="s">
        <v>62</v>
      </c>
      <c r="M108" s="19" t="s">
        <v>30</v>
      </c>
      <c r="N108" s="2" t="s">
        <v>28</v>
      </c>
      <c r="O108" s="2" t="s">
        <v>38</v>
      </c>
      <c r="P108" s="20" t="s">
        <v>27</v>
      </c>
      <c r="Q108" s="2">
        <v>796</v>
      </c>
      <c r="R108" s="22" t="s">
        <v>63</v>
      </c>
      <c r="S108" s="33">
        <v>10</v>
      </c>
      <c r="T108" s="34">
        <v>1161</v>
      </c>
      <c r="U108" s="24">
        <f t="shared" si="4"/>
        <v>11610</v>
      </c>
      <c r="V108" s="24">
        <f t="shared" si="2"/>
        <v>13003.2</v>
      </c>
      <c r="W108" s="1"/>
      <c r="X108" s="2" t="s">
        <v>40</v>
      </c>
      <c r="Y108" s="25"/>
    </row>
    <row r="109" spans="1:25" s="80" customFormat="1" ht="114.75">
      <c r="A109" s="10"/>
      <c r="B109" s="29" t="s">
        <v>294</v>
      </c>
      <c r="C109" s="20" t="s">
        <v>14</v>
      </c>
      <c r="D109" s="33" t="s">
        <v>295</v>
      </c>
      <c r="E109" s="19" t="s">
        <v>296</v>
      </c>
      <c r="F109" s="43" t="s">
        <v>297</v>
      </c>
      <c r="G109" s="2"/>
      <c r="H109" s="2" t="s">
        <v>26</v>
      </c>
      <c r="I109" s="25">
        <v>0</v>
      </c>
      <c r="J109" s="40">
        <v>470000000</v>
      </c>
      <c r="K109" s="20" t="s">
        <v>15</v>
      </c>
      <c r="L109" s="21" t="s">
        <v>62</v>
      </c>
      <c r="M109" s="19" t="s">
        <v>30</v>
      </c>
      <c r="N109" s="2" t="s">
        <v>28</v>
      </c>
      <c r="O109" s="2" t="s">
        <v>38</v>
      </c>
      <c r="P109" s="20" t="s">
        <v>27</v>
      </c>
      <c r="Q109" s="2">
        <v>796</v>
      </c>
      <c r="R109" s="22" t="s">
        <v>63</v>
      </c>
      <c r="S109" s="33">
        <v>100</v>
      </c>
      <c r="T109" s="34">
        <v>23</v>
      </c>
      <c r="U109" s="24">
        <f t="shared" si="4"/>
        <v>2300</v>
      </c>
      <c r="V109" s="24">
        <f t="shared" si="2"/>
        <v>2576.0000000000005</v>
      </c>
      <c r="W109" s="1"/>
      <c r="X109" s="2" t="s">
        <v>40</v>
      </c>
      <c r="Y109" s="25"/>
    </row>
    <row r="110" spans="1:25" s="80" customFormat="1" ht="114.75">
      <c r="A110" s="10"/>
      <c r="B110" s="29" t="s">
        <v>298</v>
      </c>
      <c r="C110" s="20" t="s">
        <v>14</v>
      </c>
      <c r="D110" s="33" t="s">
        <v>295</v>
      </c>
      <c r="E110" s="19" t="s">
        <v>299</v>
      </c>
      <c r="F110" s="19" t="s">
        <v>300</v>
      </c>
      <c r="G110" s="2"/>
      <c r="H110" s="2" t="s">
        <v>26</v>
      </c>
      <c r="I110" s="25">
        <v>0</v>
      </c>
      <c r="J110" s="40">
        <v>470000000</v>
      </c>
      <c r="K110" s="20" t="s">
        <v>15</v>
      </c>
      <c r="L110" s="21" t="s">
        <v>62</v>
      </c>
      <c r="M110" s="19" t="s">
        <v>30</v>
      </c>
      <c r="N110" s="2" t="s">
        <v>28</v>
      </c>
      <c r="O110" s="2" t="s">
        <v>38</v>
      </c>
      <c r="P110" s="20" t="s">
        <v>27</v>
      </c>
      <c r="Q110" s="2">
        <v>796</v>
      </c>
      <c r="R110" s="22" t="s">
        <v>63</v>
      </c>
      <c r="S110" s="33">
        <v>5</v>
      </c>
      <c r="T110" s="34">
        <v>1340</v>
      </c>
      <c r="U110" s="24">
        <f t="shared" si="4"/>
        <v>6700</v>
      </c>
      <c r="V110" s="24">
        <f t="shared" si="2"/>
        <v>7504.000000000001</v>
      </c>
      <c r="W110" s="1"/>
      <c r="X110" s="2" t="s">
        <v>40</v>
      </c>
      <c r="Y110" s="25"/>
    </row>
    <row r="111" spans="1:25" s="80" customFormat="1" ht="114.75">
      <c r="A111" s="10"/>
      <c r="B111" s="29" t="s">
        <v>301</v>
      </c>
      <c r="C111" s="20" t="s">
        <v>14</v>
      </c>
      <c r="D111" s="33" t="s">
        <v>302</v>
      </c>
      <c r="E111" s="19" t="s">
        <v>303</v>
      </c>
      <c r="F111" s="19" t="s">
        <v>304</v>
      </c>
      <c r="G111" s="2"/>
      <c r="H111" s="2" t="s">
        <v>26</v>
      </c>
      <c r="I111" s="25">
        <v>0</v>
      </c>
      <c r="J111" s="40">
        <v>470000000</v>
      </c>
      <c r="K111" s="20" t="s">
        <v>15</v>
      </c>
      <c r="L111" s="21" t="s">
        <v>62</v>
      </c>
      <c r="M111" s="19" t="s">
        <v>30</v>
      </c>
      <c r="N111" s="2" t="s">
        <v>28</v>
      </c>
      <c r="O111" s="2" t="s">
        <v>38</v>
      </c>
      <c r="P111" s="20" t="s">
        <v>27</v>
      </c>
      <c r="Q111" s="2">
        <v>796</v>
      </c>
      <c r="R111" s="22" t="s">
        <v>63</v>
      </c>
      <c r="S111" s="33">
        <v>100</v>
      </c>
      <c r="T111" s="34">
        <v>18</v>
      </c>
      <c r="U111" s="24">
        <f t="shared" si="4"/>
        <v>1800</v>
      </c>
      <c r="V111" s="24">
        <f t="shared" si="2"/>
        <v>2016.0000000000002</v>
      </c>
      <c r="W111" s="1"/>
      <c r="X111" s="2" t="s">
        <v>40</v>
      </c>
      <c r="Y111" s="25"/>
    </row>
    <row r="112" spans="1:25" s="80" customFormat="1" ht="114.75">
      <c r="A112" s="10"/>
      <c r="B112" s="29" t="s">
        <v>305</v>
      </c>
      <c r="C112" s="20" t="s">
        <v>14</v>
      </c>
      <c r="D112" s="33" t="s">
        <v>302</v>
      </c>
      <c r="E112" s="19" t="s">
        <v>306</v>
      </c>
      <c r="F112" s="19" t="s">
        <v>307</v>
      </c>
      <c r="G112" s="2"/>
      <c r="H112" s="2" t="s">
        <v>26</v>
      </c>
      <c r="I112" s="25">
        <v>0</v>
      </c>
      <c r="J112" s="40">
        <v>470000000</v>
      </c>
      <c r="K112" s="20" t="s">
        <v>15</v>
      </c>
      <c r="L112" s="21" t="s">
        <v>62</v>
      </c>
      <c r="M112" s="19" t="s">
        <v>30</v>
      </c>
      <c r="N112" s="2" t="s">
        <v>28</v>
      </c>
      <c r="O112" s="2" t="s">
        <v>38</v>
      </c>
      <c r="P112" s="20" t="s">
        <v>27</v>
      </c>
      <c r="Q112" s="2">
        <v>796</v>
      </c>
      <c r="R112" s="22" t="s">
        <v>63</v>
      </c>
      <c r="S112" s="33">
        <v>35</v>
      </c>
      <c r="T112" s="34">
        <v>99</v>
      </c>
      <c r="U112" s="24">
        <f t="shared" si="4"/>
        <v>3465</v>
      </c>
      <c r="V112" s="24">
        <f t="shared" si="2"/>
        <v>3880.8</v>
      </c>
      <c r="W112" s="1"/>
      <c r="X112" s="2" t="s">
        <v>40</v>
      </c>
      <c r="Y112" s="25"/>
    </row>
    <row r="113" spans="1:25" s="80" customFormat="1" ht="114.75">
      <c r="A113" s="10"/>
      <c r="B113" s="29" t="s">
        <v>308</v>
      </c>
      <c r="C113" s="20" t="s">
        <v>14</v>
      </c>
      <c r="D113" s="44" t="s">
        <v>309</v>
      </c>
      <c r="E113" s="19" t="s">
        <v>310</v>
      </c>
      <c r="F113" s="19" t="s">
        <v>311</v>
      </c>
      <c r="G113" s="2"/>
      <c r="H113" s="2" t="s">
        <v>26</v>
      </c>
      <c r="I113" s="25">
        <v>0</v>
      </c>
      <c r="J113" s="40">
        <v>470000000</v>
      </c>
      <c r="K113" s="20" t="s">
        <v>15</v>
      </c>
      <c r="L113" s="21" t="s">
        <v>62</v>
      </c>
      <c r="M113" s="19" t="s">
        <v>30</v>
      </c>
      <c r="N113" s="2" t="s">
        <v>28</v>
      </c>
      <c r="O113" s="2" t="s">
        <v>38</v>
      </c>
      <c r="P113" s="20" t="s">
        <v>27</v>
      </c>
      <c r="Q113" s="2">
        <v>796</v>
      </c>
      <c r="R113" s="22" t="s">
        <v>63</v>
      </c>
      <c r="S113" s="33">
        <v>10</v>
      </c>
      <c r="T113" s="34">
        <v>447</v>
      </c>
      <c r="U113" s="24">
        <f t="shared" si="4"/>
        <v>4470</v>
      </c>
      <c r="V113" s="24">
        <f t="shared" si="2"/>
        <v>5006.400000000001</v>
      </c>
      <c r="W113" s="1"/>
      <c r="X113" s="2" t="s">
        <v>40</v>
      </c>
      <c r="Y113" s="25"/>
    </row>
    <row r="114" spans="1:25" s="80" customFormat="1" ht="114.75">
      <c r="A114" s="10"/>
      <c r="B114" s="29" t="s">
        <v>312</v>
      </c>
      <c r="C114" s="20" t="s">
        <v>14</v>
      </c>
      <c r="D114" s="33" t="s">
        <v>302</v>
      </c>
      <c r="E114" s="19" t="s">
        <v>313</v>
      </c>
      <c r="F114" s="43" t="s">
        <v>314</v>
      </c>
      <c r="G114" s="2"/>
      <c r="H114" s="2" t="s">
        <v>26</v>
      </c>
      <c r="I114" s="25">
        <v>0</v>
      </c>
      <c r="J114" s="40">
        <v>470000000</v>
      </c>
      <c r="K114" s="20" t="s">
        <v>15</v>
      </c>
      <c r="L114" s="21" t="s">
        <v>62</v>
      </c>
      <c r="M114" s="19" t="s">
        <v>30</v>
      </c>
      <c r="N114" s="2" t="s">
        <v>28</v>
      </c>
      <c r="O114" s="2" t="s">
        <v>38</v>
      </c>
      <c r="P114" s="20" t="s">
        <v>27</v>
      </c>
      <c r="Q114" s="2">
        <v>796</v>
      </c>
      <c r="R114" s="22" t="s">
        <v>63</v>
      </c>
      <c r="S114" s="33">
        <v>30</v>
      </c>
      <c r="T114" s="34">
        <v>81</v>
      </c>
      <c r="U114" s="24">
        <f t="shared" si="4"/>
        <v>2430</v>
      </c>
      <c r="V114" s="24">
        <f t="shared" si="2"/>
        <v>2721.6000000000004</v>
      </c>
      <c r="W114" s="1"/>
      <c r="X114" s="2" t="s">
        <v>40</v>
      </c>
      <c r="Y114" s="25"/>
    </row>
    <row r="115" spans="1:25" s="80" customFormat="1" ht="114.75">
      <c r="A115" s="10"/>
      <c r="B115" s="29" t="s">
        <v>315</v>
      </c>
      <c r="C115" s="20" t="s">
        <v>14</v>
      </c>
      <c r="D115" s="33" t="s">
        <v>302</v>
      </c>
      <c r="E115" s="19" t="s">
        <v>316</v>
      </c>
      <c r="F115" s="45" t="s">
        <v>317</v>
      </c>
      <c r="G115" s="2"/>
      <c r="H115" s="2" t="s">
        <v>26</v>
      </c>
      <c r="I115" s="25">
        <v>0</v>
      </c>
      <c r="J115" s="40">
        <v>470000000</v>
      </c>
      <c r="K115" s="20" t="s">
        <v>15</v>
      </c>
      <c r="L115" s="21" t="s">
        <v>62</v>
      </c>
      <c r="M115" s="19" t="s">
        <v>30</v>
      </c>
      <c r="N115" s="2" t="s">
        <v>28</v>
      </c>
      <c r="O115" s="2" t="s">
        <v>38</v>
      </c>
      <c r="P115" s="20" t="s">
        <v>27</v>
      </c>
      <c r="Q115" s="2">
        <v>796</v>
      </c>
      <c r="R115" s="22" t="s">
        <v>63</v>
      </c>
      <c r="S115" s="33">
        <v>10</v>
      </c>
      <c r="T115" s="34">
        <v>398</v>
      </c>
      <c r="U115" s="24">
        <f t="shared" si="4"/>
        <v>3980</v>
      </c>
      <c r="V115" s="24">
        <f t="shared" si="2"/>
        <v>4457.6</v>
      </c>
      <c r="W115" s="1"/>
      <c r="X115" s="2" t="s">
        <v>40</v>
      </c>
      <c r="Y115" s="25"/>
    </row>
    <row r="116" spans="1:25" s="80" customFormat="1" ht="114.75">
      <c r="A116" s="10"/>
      <c r="B116" s="29" t="s">
        <v>318</v>
      </c>
      <c r="C116" s="20" t="s">
        <v>14</v>
      </c>
      <c r="D116" s="33" t="s">
        <v>302</v>
      </c>
      <c r="E116" s="19" t="s">
        <v>319</v>
      </c>
      <c r="F116" s="19" t="s">
        <v>320</v>
      </c>
      <c r="G116" s="2"/>
      <c r="H116" s="2" t="s">
        <v>26</v>
      </c>
      <c r="I116" s="25">
        <v>0</v>
      </c>
      <c r="J116" s="40">
        <v>470000000</v>
      </c>
      <c r="K116" s="20" t="s">
        <v>15</v>
      </c>
      <c r="L116" s="21" t="s">
        <v>62</v>
      </c>
      <c r="M116" s="19" t="s">
        <v>30</v>
      </c>
      <c r="N116" s="2" t="s">
        <v>28</v>
      </c>
      <c r="O116" s="2" t="s">
        <v>38</v>
      </c>
      <c r="P116" s="20" t="s">
        <v>27</v>
      </c>
      <c r="Q116" s="2">
        <v>796</v>
      </c>
      <c r="R116" s="22" t="s">
        <v>63</v>
      </c>
      <c r="S116" s="33">
        <v>40</v>
      </c>
      <c r="T116" s="34">
        <v>438</v>
      </c>
      <c r="U116" s="24">
        <f t="shared" si="4"/>
        <v>17520</v>
      </c>
      <c r="V116" s="24">
        <f t="shared" si="2"/>
        <v>19622.4</v>
      </c>
      <c r="W116" s="1"/>
      <c r="X116" s="2" t="s">
        <v>40</v>
      </c>
      <c r="Y116" s="25"/>
    </row>
    <row r="117" spans="1:25" s="80" customFormat="1" ht="114.75">
      <c r="A117" s="10"/>
      <c r="B117" s="29" t="s">
        <v>321</v>
      </c>
      <c r="C117" s="20" t="s">
        <v>14</v>
      </c>
      <c r="D117" s="33" t="s">
        <v>302</v>
      </c>
      <c r="E117" s="19" t="s">
        <v>322</v>
      </c>
      <c r="F117" s="19" t="s">
        <v>323</v>
      </c>
      <c r="G117" s="2"/>
      <c r="H117" s="2" t="s">
        <v>26</v>
      </c>
      <c r="I117" s="25">
        <v>0</v>
      </c>
      <c r="J117" s="40">
        <v>470000000</v>
      </c>
      <c r="K117" s="20" t="s">
        <v>15</v>
      </c>
      <c r="L117" s="21" t="s">
        <v>62</v>
      </c>
      <c r="M117" s="19" t="s">
        <v>30</v>
      </c>
      <c r="N117" s="2" t="s">
        <v>28</v>
      </c>
      <c r="O117" s="2" t="s">
        <v>38</v>
      </c>
      <c r="P117" s="20" t="s">
        <v>27</v>
      </c>
      <c r="Q117" s="2">
        <v>796</v>
      </c>
      <c r="R117" s="22" t="s">
        <v>63</v>
      </c>
      <c r="S117" s="33">
        <v>300</v>
      </c>
      <c r="T117" s="34">
        <v>63</v>
      </c>
      <c r="U117" s="24">
        <f t="shared" si="4"/>
        <v>18900</v>
      </c>
      <c r="V117" s="24">
        <f t="shared" si="2"/>
        <v>21168.000000000004</v>
      </c>
      <c r="W117" s="1"/>
      <c r="X117" s="2" t="s">
        <v>40</v>
      </c>
      <c r="Y117" s="25"/>
    </row>
    <row r="118" spans="1:25" s="80" customFormat="1" ht="114.75">
      <c r="A118" s="10"/>
      <c r="B118" s="29" t="s">
        <v>324</v>
      </c>
      <c r="C118" s="20" t="s">
        <v>14</v>
      </c>
      <c r="D118" s="30" t="s">
        <v>291</v>
      </c>
      <c r="E118" s="19" t="s">
        <v>325</v>
      </c>
      <c r="F118" s="19" t="s">
        <v>326</v>
      </c>
      <c r="G118" s="2"/>
      <c r="H118" s="2" t="s">
        <v>26</v>
      </c>
      <c r="I118" s="25">
        <v>0</v>
      </c>
      <c r="J118" s="40">
        <v>470000000</v>
      </c>
      <c r="K118" s="20" t="s">
        <v>15</v>
      </c>
      <c r="L118" s="21" t="s">
        <v>62</v>
      </c>
      <c r="M118" s="19" t="s">
        <v>30</v>
      </c>
      <c r="N118" s="2" t="s">
        <v>28</v>
      </c>
      <c r="O118" s="2" t="s">
        <v>38</v>
      </c>
      <c r="P118" s="20" t="s">
        <v>27</v>
      </c>
      <c r="Q118" s="2">
        <v>796</v>
      </c>
      <c r="R118" s="22" t="s">
        <v>63</v>
      </c>
      <c r="S118" s="33">
        <v>40</v>
      </c>
      <c r="T118" s="34">
        <v>50</v>
      </c>
      <c r="U118" s="24">
        <f t="shared" si="4"/>
        <v>2000</v>
      </c>
      <c r="V118" s="24">
        <f t="shared" si="2"/>
        <v>2240</v>
      </c>
      <c r="W118" s="1"/>
      <c r="X118" s="2" t="s">
        <v>40</v>
      </c>
      <c r="Y118" s="25"/>
    </row>
    <row r="119" spans="1:25" s="80" customFormat="1" ht="114.75">
      <c r="A119" s="10"/>
      <c r="B119" s="29" t="s">
        <v>327</v>
      </c>
      <c r="C119" s="20" t="s">
        <v>14</v>
      </c>
      <c r="D119" s="30" t="s">
        <v>291</v>
      </c>
      <c r="E119" s="19" t="s">
        <v>328</v>
      </c>
      <c r="F119" s="19" t="s">
        <v>326</v>
      </c>
      <c r="G119" s="2"/>
      <c r="H119" s="2" t="s">
        <v>26</v>
      </c>
      <c r="I119" s="25">
        <v>0</v>
      </c>
      <c r="J119" s="40">
        <v>470000000</v>
      </c>
      <c r="K119" s="20" t="s">
        <v>15</v>
      </c>
      <c r="L119" s="21" t="s">
        <v>62</v>
      </c>
      <c r="M119" s="19" t="s">
        <v>30</v>
      </c>
      <c r="N119" s="2" t="s">
        <v>28</v>
      </c>
      <c r="O119" s="2" t="s">
        <v>38</v>
      </c>
      <c r="P119" s="20" t="s">
        <v>27</v>
      </c>
      <c r="Q119" s="2">
        <v>796</v>
      </c>
      <c r="R119" s="22" t="s">
        <v>63</v>
      </c>
      <c r="S119" s="33">
        <v>40</v>
      </c>
      <c r="T119" s="34">
        <v>67</v>
      </c>
      <c r="U119" s="24">
        <f t="shared" si="4"/>
        <v>2680</v>
      </c>
      <c r="V119" s="24">
        <f t="shared" si="2"/>
        <v>3001.6000000000004</v>
      </c>
      <c r="W119" s="1"/>
      <c r="X119" s="2" t="s">
        <v>40</v>
      </c>
      <c r="Y119" s="25"/>
    </row>
    <row r="120" spans="1:25" s="80" customFormat="1" ht="114.75">
      <c r="A120" s="10"/>
      <c r="B120" s="29" t="s">
        <v>329</v>
      </c>
      <c r="C120" s="20" t="s">
        <v>14</v>
      </c>
      <c r="D120" s="32" t="s">
        <v>330</v>
      </c>
      <c r="E120" s="19" t="s">
        <v>331</v>
      </c>
      <c r="F120" s="19" t="s">
        <v>332</v>
      </c>
      <c r="G120" s="2"/>
      <c r="H120" s="2" t="s">
        <v>26</v>
      </c>
      <c r="I120" s="25">
        <v>0</v>
      </c>
      <c r="J120" s="40">
        <v>470000000</v>
      </c>
      <c r="K120" s="20" t="s">
        <v>15</v>
      </c>
      <c r="L120" s="21" t="s">
        <v>62</v>
      </c>
      <c r="M120" s="19" t="s">
        <v>30</v>
      </c>
      <c r="N120" s="2" t="s">
        <v>28</v>
      </c>
      <c r="O120" s="2" t="s">
        <v>38</v>
      </c>
      <c r="P120" s="20" t="s">
        <v>27</v>
      </c>
      <c r="Q120" s="2">
        <v>796</v>
      </c>
      <c r="R120" s="22" t="s">
        <v>63</v>
      </c>
      <c r="S120" s="33">
        <v>50</v>
      </c>
      <c r="T120" s="34">
        <v>58</v>
      </c>
      <c r="U120" s="24">
        <f t="shared" si="4"/>
        <v>2900</v>
      </c>
      <c r="V120" s="24">
        <f t="shared" si="2"/>
        <v>3248.0000000000005</v>
      </c>
      <c r="W120" s="1"/>
      <c r="X120" s="2" t="s">
        <v>40</v>
      </c>
      <c r="Y120" s="25"/>
    </row>
    <row r="121" spans="1:25" s="80" customFormat="1" ht="114.75">
      <c r="A121" s="10"/>
      <c r="B121" s="29" t="s">
        <v>333</v>
      </c>
      <c r="C121" s="20" t="s">
        <v>14</v>
      </c>
      <c r="D121" s="32" t="s">
        <v>330</v>
      </c>
      <c r="E121" s="19" t="s">
        <v>334</v>
      </c>
      <c r="F121" s="19" t="s">
        <v>335</v>
      </c>
      <c r="G121" s="2"/>
      <c r="H121" s="2" t="s">
        <v>26</v>
      </c>
      <c r="I121" s="25">
        <v>0</v>
      </c>
      <c r="J121" s="40">
        <v>470000000</v>
      </c>
      <c r="K121" s="20" t="s">
        <v>15</v>
      </c>
      <c r="L121" s="21" t="s">
        <v>62</v>
      </c>
      <c r="M121" s="19" t="s">
        <v>30</v>
      </c>
      <c r="N121" s="2" t="s">
        <v>28</v>
      </c>
      <c r="O121" s="2" t="s">
        <v>38</v>
      </c>
      <c r="P121" s="20" t="s">
        <v>27</v>
      </c>
      <c r="Q121" s="2">
        <v>796</v>
      </c>
      <c r="R121" s="22" t="s">
        <v>63</v>
      </c>
      <c r="S121" s="33">
        <v>300</v>
      </c>
      <c r="T121" s="34">
        <v>54</v>
      </c>
      <c r="U121" s="24">
        <f t="shared" si="4"/>
        <v>16200</v>
      </c>
      <c r="V121" s="24">
        <f t="shared" si="2"/>
        <v>18144</v>
      </c>
      <c r="W121" s="1"/>
      <c r="X121" s="2" t="s">
        <v>40</v>
      </c>
      <c r="Y121" s="25"/>
    </row>
    <row r="122" spans="1:25" s="80" customFormat="1" ht="114.75">
      <c r="A122" s="10"/>
      <c r="B122" s="29" t="s">
        <v>336</v>
      </c>
      <c r="C122" s="20" t="s">
        <v>14</v>
      </c>
      <c r="D122" s="33" t="s">
        <v>302</v>
      </c>
      <c r="E122" s="19" t="s">
        <v>337</v>
      </c>
      <c r="F122" s="19" t="s">
        <v>338</v>
      </c>
      <c r="G122" s="2"/>
      <c r="H122" s="2" t="s">
        <v>26</v>
      </c>
      <c r="I122" s="25">
        <v>0</v>
      </c>
      <c r="J122" s="40">
        <v>470000000</v>
      </c>
      <c r="K122" s="20" t="s">
        <v>15</v>
      </c>
      <c r="L122" s="21" t="s">
        <v>62</v>
      </c>
      <c r="M122" s="19" t="s">
        <v>30</v>
      </c>
      <c r="N122" s="2" t="s">
        <v>28</v>
      </c>
      <c r="O122" s="2" t="s">
        <v>38</v>
      </c>
      <c r="P122" s="20" t="s">
        <v>27</v>
      </c>
      <c r="Q122" s="2">
        <v>796</v>
      </c>
      <c r="R122" s="22" t="s">
        <v>63</v>
      </c>
      <c r="S122" s="33">
        <v>40</v>
      </c>
      <c r="T122" s="34">
        <v>50</v>
      </c>
      <c r="U122" s="24">
        <f t="shared" si="4"/>
        <v>2000</v>
      </c>
      <c r="V122" s="24">
        <f t="shared" si="2"/>
        <v>2240</v>
      </c>
      <c r="W122" s="1"/>
      <c r="X122" s="2" t="s">
        <v>40</v>
      </c>
      <c r="Y122" s="25"/>
    </row>
    <row r="123" spans="1:25" s="80" customFormat="1" ht="114.75">
      <c r="A123" s="10"/>
      <c r="B123" s="29" t="s">
        <v>339</v>
      </c>
      <c r="C123" s="20" t="s">
        <v>14</v>
      </c>
      <c r="D123" s="30" t="s">
        <v>291</v>
      </c>
      <c r="E123" s="19" t="s">
        <v>340</v>
      </c>
      <c r="F123" s="19" t="s">
        <v>341</v>
      </c>
      <c r="G123" s="2"/>
      <c r="H123" s="2" t="s">
        <v>26</v>
      </c>
      <c r="I123" s="25">
        <v>0</v>
      </c>
      <c r="J123" s="40">
        <v>470000000</v>
      </c>
      <c r="K123" s="20" t="s">
        <v>15</v>
      </c>
      <c r="L123" s="21" t="s">
        <v>62</v>
      </c>
      <c r="M123" s="19" t="s">
        <v>30</v>
      </c>
      <c r="N123" s="2" t="s">
        <v>28</v>
      </c>
      <c r="O123" s="2" t="s">
        <v>38</v>
      </c>
      <c r="P123" s="20" t="s">
        <v>27</v>
      </c>
      <c r="Q123" s="2">
        <v>796</v>
      </c>
      <c r="R123" s="22" t="s">
        <v>63</v>
      </c>
      <c r="S123" s="33">
        <v>10</v>
      </c>
      <c r="T123" s="34">
        <v>179</v>
      </c>
      <c r="U123" s="24">
        <f t="shared" si="4"/>
        <v>1790</v>
      </c>
      <c r="V123" s="24">
        <f t="shared" si="2"/>
        <v>2004.8000000000002</v>
      </c>
      <c r="W123" s="1"/>
      <c r="X123" s="2" t="s">
        <v>40</v>
      </c>
      <c r="Y123" s="25"/>
    </row>
    <row r="124" spans="1:25" s="80" customFormat="1" ht="114.75">
      <c r="A124" s="10"/>
      <c r="B124" s="29" t="s">
        <v>342</v>
      </c>
      <c r="C124" s="20" t="s">
        <v>14</v>
      </c>
      <c r="D124" s="30" t="s">
        <v>291</v>
      </c>
      <c r="E124" s="19" t="s">
        <v>343</v>
      </c>
      <c r="F124" s="19" t="s">
        <v>344</v>
      </c>
      <c r="G124" s="2"/>
      <c r="H124" s="2" t="s">
        <v>26</v>
      </c>
      <c r="I124" s="25">
        <v>0</v>
      </c>
      <c r="J124" s="40">
        <v>470000000</v>
      </c>
      <c r="K124" s="20" t="s">
        <v>15</v>
      </c>
      <c r="L124" s="21" t="s">
        <v>62</v>
      </c>
      <c r="M124" s="19" t="s">
        <v>30</v>
      </c>
      <c r="N124" s="2" t="s">
        <v>28</v>
      </c>
      <c r="O124" s="2" t="s">
        <v>38</v>
      </c>
      <c r="P124" s="20" t="s">
        <v>27</v>
      </c>
      <c r="Q124" s="2">
        <v>796</v>
      </c>
      <c r="R124" s="22" t="s">
        <v>63</v>
      </c>
      <c r="S124" s="33">
        <v>10</v>
      </c>
      <c r="T124" s="34">
        <v>447</v>
      </c>
      <c r="U124" s="24">
        <f t="shared" si="4"/>
        <v>4470</v>
      </c>
      <c r="V124" s="24">
        <f t="shared" si="2"/>
        <v>5006.400000000001</v>
      </c>
      <c r="W124" s="1"/>
      <c r="X124" s="2" t="s">
        <v>40</v>
      </c>
      <c r="Y124" s="25"/>
    </row>
    <row r="125" spans="1:25" s="80" customFormat="1" ht="114.75">
      <c r="A125" s="10"/>
      <c r="B125" s="29" t="s">
        <v>345</v>
      </c>
      <c r="C125" s="20" t="s">
        <v>14</v>
      </c>
      <c r="D125" s="30" t="s">
        <v>346</v>
      </c>
      <c r="E125" s="19" t="s">
        <v>347</v>
      </c>
      <c r="F125" s="19" t="s">
        <v>348</v>
      </c>
      <c r="G125" s="2"/>
      <c r="H125" s="2" t="s">
        <v>26</v>
      </c>
      <c r="I125" s="25">
        <v>0</v>
      </c>
      <c r="J125" s="40">
        <v>470000000</v>
      </c>
      <c r="K125" s="20" t="s">
        <v>15</v>
      </c>
      <c r="L125" s="21" t="s">
        <v>62</v>
      </c>
      <c r="M125" s="19" t="s">
        <v>30</v>
      </c>
      <c r="N125" s="2" t="s">
        <v>28</v>
      </c>
      <c r="O125" s="2" t="s">
        <v>38</v>
      </c>
      <c r="P125" s="20" t="s">
        <v>27</v>
      </c>
      <c r="Q125" s="2">
        <v>796</v>
      </c>
      <c r="R125" s="22" t="s">
        <v>63</v>
      </c>
      <c r="S125" s="33">
        <v>30</v>
      </c>
      <c r="T125" s="34">
        <v>94</v>
      </c>
      <c r="U125" s="24">
        <f t="shared" si="4"/>
        <v>2820</v>
      </c>
      <c r="V125" s="24">
        <f t="shared" si="2"/>
        <v>3158.4</v>
      </c>
      <c r="W125" s="1"/>
      <c r="X125" s="2" t="s">
        <v>40</v>
      </c>
      <c r="Y125" s="25"/>
    </row>
    <row r="126" spans="1:25" s="80" customFormat="1" ht="114.75">
      <c r="A126" s="10"/>
      <c r="B126" s="29" t="s">
        <v>349</v>
      </c>
      <c r="C126" s="20" t="s">
        <v>14</v>
      </c>
      <c r="D126" s="44" t="s">
        <v>350</v>
      </c>
      <c r="E126" s="19" t="s">
        <v>351</v>
      </c>
      <c r="F126" s="19" t="s">
        <v>352</v>
      </c>
      <c r="G126" s="2"/>
      <c r="H126" s="2" t="s">
        <v>26</v>
      </c>
      <c r="I126" s="25">
        <v>0</v>
      </c>
      <c r="J126" s="40">
        <v>470000000</v>
      </c>
      <c r="K126" s="20" t="s">
        <v>15</v>
      </c>
      <c r="L126" s="21" t="s">
        <v>62</v>
      </c>
      <c r="M126" s="19" t="s">
        <v>30</v>
      </c>
      <c r="N126" s="2" t="s">
        <v>28</v>
      </c>
      <c r="O126" s="2" t="s">
        <v>38</v>
      </c>
      <c r="P126" s="20" t="s">
        <v>27</v>
      </c>
      <c r="Q126" s="25">
        <v>5111</v>
      </c>
      <c r="R126" s="33" t="s">
        <v>353</v>
      </c>
      <c r="S126" s="33">
        <v>7</v>
      </c>
      <c r="T126" s="34">
        <v>1786</v>
      </c>
      <c r="U126" s="24">
        <f t="shared" si="4"/>
        <v>12502</v>
      </c>
      <c r="V126" s="24">
        <f t="shared" si="2"/>
        <v>14002.240000000002</v>
      </c>
      <c r="W126" s="1"/>
      <c r="X126" s="2" t="s">
        <v>40</v>
      </c>
      <c r="Y126" s="25"/>
    </row>
    <row r="127" spans="1:25" s="80" customFormat="1" ht="114.75">
      <c r="A127" s="10"/>
      <c r="B127" s="29" t="s">
        <v>354</v>
      </c>
      <c r="C127" s="20" t="s">
        <v>14</v>
      </c>
      <c r="D127" s="30" t="s">
        <v>291</v>
      </c>
      <c r="E127" s="19" t="s">
        <v>355</v>
      </c>
      <c r="F127" s="19" t="s">
        <v>356</v>
      </c>
      <c r="G127" s="2"/>
      <c r="H127" s="2" t="s">
        <v>26</v>
      </c>
      <c r="I127" s="25">
        <v>0</v>
      </c>
      <c r="J127" s="40">
        <v>470000000</v>
      </c>
      <c r="K127" s="20" t="s">
        <v>15</v>
      </c>
      <c r="L127" s="21" t="s">
        <v>62</v>
      </c>
      <c r="M127" s="19" t="s">
        <v>30</v>
      </c>
      <c r="N127" s="2" t="s">
        <v>28</v>
      </c>
      <c r="O127" s="2" t="s">
        <v>38</v>
      </c>
      <c r="P127" s="20" t="s">
        <v>27</v>
      </c>
      <c r="Q127" s="2">
        <v>796</v>
      </c>
      <c r="R127" s="22" t="s">
        <v>63</v>
      </c>
      <c r="S127" s="33">
        <v>40</v>
      </c>
      <c r="T127" s="34">
        <v>85</v>
      </c>
      <c r="U127" s="24">
        <f t="shared" si="4"/>
        <v>3400</v>
      </c>
      <c r="V127" s="24">
        <f>U127*1.12</f>
        <v>3808.0000000000005</v>
      </c>
      <c r="W127" s="1"/>
      <c r="X127" s="2" t="s">
        <v>40</v>
      </c>
      <c r="Y127" s="25"/>
    </row>
    <row r="128" spans="1:25" s="80" customFormat="1" ht="21" customHeight="1">
      <c r="A128" s="10"/>
      <c r="B128" s="144" t="s">
        <v>429</v>
      </c>
      <c r="C128" s="164"/>
      <c r="D128" s="164"/>
      <c r="E128" s="164"/>
      <c r="F128" s="165"/>
      <c r="G128" s="99"/>
      <c r="H128" s="99"/>
      <c r="I128" s="103"/>
      <c r="J128" s="92"/>
      <c r="K128" s="104"/>
      <c r="L128" s="105"/>
      <c r="M128" s="92"/>
      <c r="N128" s="99"/>
      <c r="O128" s="99"/>
      <c r="P128" s="104"/>
      <c r="Q128" s="103"/>
      <c r="R128" s="106"/>
      <c r="S128" s="107"/>
      <c r="T128" s="108"/>
      <c r="U128" s="88">
        <f>SUM(U86:U127)</f>
        <v>2241416.5</v>
      </c>
      <c r="V128" s="88">
        <f>SUM(V86:V127)</f>
        <v>2510386.48</v>
      </c>
      <c r="W128" s="91"/>
      <c r="X128" s="99"/>
      <c r="Y128" s="103"/>
    </row>
    <row r="129" spans="1:25" s="80" customFormat="1" ht="22.5" customHeight="1">
      <c r="A129" s="10"/>
      <c r="B129" s="144" t="s">
        <v>357</v>
      </c>
      <c r="C129" s="145"/>
      <c r="D129" s="145"/>
      <c r="E129" s="145"/>
      <c r="F129" s="146"/>
      <c r="G129" s="94"/>
      <c r="H129" s="94"/>
      <c r="I129" s="94"/>
      <c r="J129" s="96"/>
      <c r="K129" s="97"/>
      <c r="L129" s="97"/>
      <c r="M129" s="128"/>
      <c r="N129" s="94"/>
      <c r="O129" s="94"/>
      <c r="P129" s="94"/>
      <c r="Q129" s="99"/>
      <c r="R129" s="129"/>
      <c r="S129" s="100"/>
      <c r="T129" s="101"/>
      <c r="U129" s="89"/>
      <c r="V129" s="89"/>
      <c r="W129" s="99"/>
      <c r="X129" s="99"/>
      <c r="Y129" s="99"/>
    </row>
    <row r="130" spans="1:25" s="80" customFormat="1" ht="51">
      <c r="A130" s="10"/>
      <c r="B130" s="6" t="s">
        <v>358</v>
      </c>
      <c r="C130" s="8" t="s">
        <v>14</v>
      </c>
      <c r="D130" s="6"/>
      <c r="E130" s="42" t="s">
        <v>359</v>
      </c>
      <c r="F130" s="42" t="s">
        <v>360</v>
      </c>
      <c r="G130" s="42"/>
      <c r="H130" s="84"/>
      <c r="I130" s="6"/>
      <c r="J130" s="42">
        <v>470000000</v>
      </c>
      <c r="K130" s="8" t="s">
        <v>15</v>
      </c>
      <c r="L130" s="6" t="s">
        <v>361</v>
      </c>
      <c r="M130" s="42" t="s">
        <v>362</v>
      </c>
      <c r="N130" s="6" t="s">
        <v>28</v>
      </c>
      <c r="O130" s="42" t="s">
        <v>363</v>
      </c>
      <c r="P130" s="17"/>
      <c r="Q130" s="6"/>
      <c r="R130" s="4"/>
      <c r="S130" s="4"/>
      <c r="T130" s="48"/>
      <c r="U130" s="85">
        <v>805000</v>
      </c>
      <c r="V130" s="68">
        <f>U130*1.12</f>
        <v>901600.0000000001</v>
      </c>
      <c r="W130" s="6"/>
      <c r="X130" s="2" t="s">
        <v>40</v>
      </c>
      <c r="Y130" s="6"/>
    </row>
    <row r="131" spans="1:25" s="80" customFormat="1" ht="51">
      <c r="A131" s="10"/>
      <c r="B131" s="6" t="s">
        <v>364</v>
      </c>
      <c r="C131" s="8" t="s">
        <v>14</v>
      </c>
      <c r="D131" s="6"/>
      <c r="E131" s="42" t="s">
        <v>359</v>
      </c>
      <c r="F131" s="42" t="s">
        <v>365</v>
      </c>
      <c r="G131" s="42"/>
      <c r="H131" s="84"/>
      <c r="I131" s="6"/>
      <c r="J131" s="42">
        <v>470000000</v>
      </c>
      <c r="K131" s="8" t="s">
        <v>15</v>
      </c>
      <c r="L131" s="6" t="s">
        <v>361</v>
      </c>
      <c r="M131" s="42" t="s">
        <v>362</v>
      </c>
      <c r="N131" s="6" t="s">
        <v>28</v>
      </c>
      <c r="O131" s="42" t="s">
        <v>363</v>
      </c>
      <c r="P131" s="17"/>
      <c r="Q131" s="6"/>
      <c r="R131" s="4"/>
      <c r="S131" s="4"/>
      <c r="T131" s="48"/>
      <c r="U131" s="85">
        <v>1265000</v>
      </c>
      <c r="V131" s="68">
        <f>U131*1.12</f>
        <v>1416800.0000000002</v>
      </c>
      <c r="W131" s="6"/>
      <c r="X131" s="2" t="s">
        <v>40</v>
      </c>
      <c r="Y131" s="6"/>
    </row>
    <row r="132" spans="1:25" s="80" customFormat="1" ht="51">
      <c r="A132" s="10"/>
      <c r="B132" s="6" t="s">
        <v>366</v>
      </c>
      <c r="C132" s="8" t="s">
        <v>14</v>
      </c>
      <c r="D132" s="6"/>
      <c r="E132" s="42" t="s">
        <v>359</v>
      </c>
      <c r="F132" s="42" t="s">
        <v>367</v>
      </c>
      <c r="G132" s="6"/>
      <c r="H132" s="84"/>
      <c r="I132" s="6"/>
      <c r="J132" s="42">
        <v>470000000</v>
      </c>
      <c r="K132" s="8" t="s">
        <v>15</v>
      </c>
      <c r="L132" s="6" t="s">
        <v>361</v>
      </c>
      <c r="M132" s="42" t="s">
        <v>362</v>
      </c>
      <c r="N132" s="6" t="s">
        <v>28</v>
      </c>
      <c r="O132" s="42" t="s">
        <v>363</v>
      </c>
      <c r="P132" s="17"/>
      <c r="Q132" s="6"/>
      <c r="R132" s="4"/>
      <c r="S132" s="4"/>
      <c r="T132" s="48"/>
      <c r="U132" s="85">
        <v>1265000</v>
      </c>
      <c r="V132" s="68">
        <f>U132*1.12</f>
        <v>1416800.0000000002</v>
      </c>
      <c r="W132" s="6"/>
      <c r="X132" s="2" t="s">
        <v>40</v>
      </c>
      <c r="Y132" s="6"/>
    </row>
    <row r="133" spans="1:25" s="90" customFormat="1" ht="20.25" customHeight="1">
      <c r="A133" s="58"/>
      <c r="B133" s="147" t="s">
        <v>429</v>
      </c>
      <c r="C133" s="148"/>
      <c r="D133" s="148"/>
      <c r="E133" s="149"/>
      <c r="F133" s="93"/>
      <c r="G133" s="94"/>
      <c r="H133" s="95"/>
      <c r="I133" s="94"/>
      <c r="J133" s="96"/>
      <c r="K133" s="97"/>
      <c r="L133" s="94"/>
      <c r="M133" s="96"/>
      <c r="N133" s="94"/>
      <c r="O133" s="96"/>
      <c r="P133" s="98"/>
      <c r="Q133" s="99"/>
      <c r="R133" s="100"/>
      <c r="S133" s="100"/>
      <c r="T133" s="101"/>
      <c r="U133" s="102">
        <f>SUM(U130:U132)</f>
        <v>3335000</v>
      </c>
      <c r="V133" s="102">
        <f>SUM(V130:V132)</f>
        <v>3735200.000000001</v>
      </c>
      <c r="W133" s="102"/>
      <c r="X133" s="102"/>
      <c r="Y133" s="102"/>
    </row>
    <row r="134" spans="1:25" s="80" customFormat="1" ht="20.25" customHeight="1">
      <c r="A134" s="10"/>
      <c r="B134" s="144" t="s">
        <v>58</v>
      </c>
      <c r="C134" s="145"/>
      <c r="D134" s="145"/>
      <c r="E134" s="146"/>
      <c r="F134" s="118"/>
      <c r="G134" s="119"/>
      <c r="H134" s="119"/>
      <c r="I134" s="119"/>
      <c r="J134" s="120"/>
      <c r="K134" s="118"/>
      <c r="L134" s="118"/>
      <c r="M134" s="121"/>
      <c r="N134" s="119"/>
      <c r="O134" s="119"/>
      <c r="P134" s="119"/>
      <c r="Q134" s="71"/>
      <c r="R134" s="114"/>
      <c r="S134" s="115"/>
      <c r="T134" s="116"/>
      <c r="U134" s="117"/>
      <c r="V134" s="117"/>
      <c r="W134" s="71"/>
      <c r="X134" s="71"/>
      <c r="Y134" s="71"/>
    </row>
    <row r="135" spans="1:25" s="80" customFormat="1" ht="38.25">
      <c r="A135" s="10"/>
      <c r="B135" s="6" t="s">
        <v>368</v>
      </c>
      <c r="C135" s="8" t="s">
        <v>14</v>
      </c>
      <c r="D135" s="6"/>
      <c r="E135" s="42" t="s">
        <v>369</v>
      </c>
      <c r="F135" s="8"/>
      <c r="G135" s="6"/>
      <c r="H135" s="86" t="s">
        <v>29</v>
      </c>
      <c r="I135" s="6"/>
      <c r="J135" s="42">
        <v>470000000</v>
      </c>
      <c r="K135" s="8" t="s">
        <v>15</v>
      </c>
      <c r="L135" s="6" t="s">
        <v>361</v>
      </c>
      <c r="M135" s="42" t="s">
        <v>370</v>
      </c>
      <c r="N135" s="6" t="s">
        <v>28</v>
      </c>
      <c r="O135" s="42" t="s">
        <v>371</v>
      </c>
      <c r="P135" s="17"/>
      <c r="Q135" s="6"/>
      <c r="R135" s="4"/>
      <c r="S135" s="4"/>
      <c r="T135" s="48"/>
      <c r="U135" s="85">
        <v>2240722</v>
      </c>
      <c r="V135" s="68">
        <f>U135*1.12</f>
        <v>2509608.64</v>
      </c>
      <c r="W135" s="6"/>
      <c r="X135" s="2" t="s">
        <v>40</v>
      </c>
      <c r="Y135" s="6"/>
    </row>
    <row r="136" spans="1:25" s="80" customFormat="1" ht="38.25">
      <c r="A136" s="10"/>
      <c r="B136" s="6" t="s">
        <v>372</v>
      </c>
      <c r="C136" s="8" t="s">
        <v>14</v>
      </c>
      <c r="D136" s="6"/>
      <c r="E136" s="42" t="s">
        <v>373</v>
      </c>
      <c r="F136" s="8"/>
      <c r="G136" s="6"/>
      <c r="H136" s="86" t="s">
        <v>29</v>
      </c>
      <c r="I136" s="6"/>
      <c r="J136" s="42">
        <v>470000000</v>
      </c>
      <c r="K136" s="8" t="s">
        <v>15</v>
      </c>
      <c r="L136" s="6" t="s">
        <v>361</v>
      </c>
      <c r="M136" s="42" t="s">
        <v>370</v>
      </c>
      <c r="N136" s="6" t="s">
        <v>28</v>
      </c>
      <c r="O136" s="42" t="s">
        <v>371</v>
      </c>
      <c r="P136" s="17"/>
      <c r="Q136" s="6"/>
      <c r="R136" s="4"/>
      <c r="S136" s="4"/>
      <c r="T136" s="48"/>
      <c r="U136" s="85">
        <v>937499</v>
      </c>
      <c r="V136" s="68">
        <f>U136*1.12</f>
        <v>1049998.8800000001</v>
      </c>
      <c r="W136" s="6"/>
      <c r="X136" s="2" t="s">
        <v>40</v>
      </c>
      <c r="Y136" s="6"/>
    </row>
    <row r="137" spans="1:25" s="80" customFormat="1" ht="38.25">
      <c r="A137" s="10"/>
      <c r="B137" s="6" t="s">
        <v>374</v>
      </c>
      <c r="C137" s="8" t="s">
        <v>14</v>
      </c>
      <c r="D137" s="6"/>
      <c r="E137" s="42" t="s">
        <v>375</v>
      </c>
      <c r="F137" s="8"/>
      <c r="G137" s="6"/>
      <c r="H137" s="86" t="s">
        <v>29</v>
      </c>
      <c r="I137" s="6"/>
      <c r="J137" s="42">
        <v>470000000</v>
      </c>
      <c r="K137" s="8" t="s">
        <v>15</v>
      </c>
      <c r="L137" s="6" t="s">
        <v>361</v>
      </c>
      <c r="M137" s="42" t="s">
        <v>362</v>
      </c>
      <c r="N137" s="6" t="s">
        <v>28</v>
      </c>
      <c r="O137" s="42" t="s">
        <v>363</v>
      </c>
      <c r="P137" s="17"/>
      <c r="Q137" s="6"/>
      <c r="R137" s="4"/>
      <c r="S137" s="4"/>
      <c r="T137" s="48"/>
      <c r="U137" s="85">
        <v>40457337</v>
      </c>
      <c r="V137" s="68">
        <f>U137*1.12</f>
        <v>45312217.440000005</v>
      </c>
      <c r="W137" s="6"/>
      <c r="X137" s="2" t="s">
        <v>40</v>
      </c>
      <c r="Y137" s="6"/>
    </row>
    <row r="138" spans="1:25" s="80" customFormat="1" ht="38.25">
      <c r="A138" s="10"/>
      <c r="B138" s="6" t="s">
        <v>376</v>
      </c>
      <c r="C138" s="8" t="s">
        <v>14</v>
      </c>
      <c r="D138" s="6"/>
      <c r="E138" s="42" t="s">
        <v>377</v>
      </c>
      <c r="F138" s="8"/>
      <c r="G138" s="6"/>
      <c r="H138" s="86" t="s">
        <v>29</v>
      </c>
      <c r="I138" s="6"/>
      <c r="J138" s="42">
        <v>470000000</v>
      </c>
      <c r="K138" s="8" t="s">
        <v>15</v>
      </c>
      <c r="L138" s="6" t="s">
        <v>361</v>
      </c>
      <c r="M138" s="42" t="s">
        <v>362</v>
      </c>
      <c r="N138" s="6" t="s">
        <v>28</v>
      </c>
      <c r="O138" s="42" t="s">
        <v>363</v>
      </c>
      <c r="P138" s="17"/>
      <c r="Q138" s="6"/>
      <c r="R138" s="4"/>
      <c r="S138" s="4"/>
      <c r="T138" s="48"/>
      <c r="U138" s="85">
        <v>541464</v>
      </c>
      <c r="V138" s="68">
        <f>U138*1.12</f>
        <v>606439.68</v>
      </c>
      <c r="W138" s="6"/>
      <c r="X138" s="2" t="s">
        <v>40</v>
      </c>
      <c r="Y138" s="6"/>
    </row>
    <row r="139" spans="1:25" s="80" customFormat="1" ht="38.25">
      <c r="A139" s="10"/>
      <c r="B139" s="6" t="s">
        <v>378</v>
      </c>
      <c r="C139" s="8" t="s">
        <v>14</v>
      </c>
      <c r="D139" s="6"/>
      <c r="E139" s="42" t="s">
        <v>379</v>
      </c>
      <c r="F139" s="8"/>
      <c r="G139" s="6"/>
      <c r="H139" s="86" t="s">
        <v>29</v>
      </c>
      <c r="I139" s="6"/>
      <c r="J139" s="42">
        <v>470000000</v>
      </c>
      <c r="K139" s="8" t="s">
        <v>15</v>
      </c>
      <c r="L139" s="6" t="s">
        <v>361</v>
      </c>
      <c r="M139" s="42" t="s">
        <v>362</v>
      </c>
      <c r="N139" s="6" t="s">
        <v>28</v>
      </c>
      <c r="O139" s="42" t="s">
        <v>363</v>
      </c>
      <c r="P139" s="17"/>
      <c r="Q139" s="6"/>
      <c r="R139" s="4"/>
      <c r="S139" s="4"/>
      <c r="T139" s="48"/>
      <c r="U139" s="85">
        <v>860700</v>
      </c>
      <c r="V139" s="68">
        <f>U139*1.12</f>
        <v>963984.0000000001</v>
      </c>
      <c r="W139" s="6"/>
      <c r="X139" s="2" t="s">
        <v>40</v>
      </c>
      <c r="Y139" s="6"/>
    </row>
    <row r="140" spans="1:25" s="80" customFormat="1" ht="51">
      <c r="A140" s="10"/>
      <c r="B140" s="6" t="s">
        <v>380</v>
      </c>
      <c r="C140" s="8" t="s">
        <v>14</v>
      </c>
      <c r="D140" s="6"/>
      <c r="E140" s="42" t="s">
        <v>359</v>
      </c>
      <c r="F140" s="42" t="s">
        <v>381</v>
      </c>
      <c r="G140" s="42" t="s">
        <v>382</v>
      </c>
      <c r="H140" s="84"/>
      <c r="I140" s="6"/>
      <c r="J140" s="42">
        <v>470000000</v>
      </c>
      <c r="K140" s="8" t="s">
        <v>15</v>
      </c>
      <c r="L140" s="6" t="s">
        <v>361</v>
      </c>
      <c r="M140" s="42" t="s">
        <v>362</v>
      </c>
      <c r="N140" s="6" t="s">
        <v>28</v>
      </c>
      <c r="O140" s="42" t="s">
        <v>363</v>
      </c>
      <c r="P140" s="17"/>
      <c r="Q140" s="6"/>
      <c r="R140" s="4"/>
      <c r="S140" s="4"/>
      <c r="T140" s="48"/>
      <c r="U140" s="85">
        <v>2000000</v>
      </c>
      <c r="V140" s="68">
        <f aca="true" t="shared" si="5" ref="V140:V158">U140*1.12</f>
        <v>2240000</v>
      </c>
      <c r="W140" s="6"/>
      <c r="X140" s="2" t="s">
        <v>40</v>
      </c>
      <c r="Y140" s="6"/>
    </row>
    <row r="141" spans="1:25" s="80" customFormat="1" ht="51">
      <c r="A141" s="10"/>
      <c r="B141" s="6" t="s">
        <v>383</v>
      </c>
      <c r="C141" s="8" t="s">
        <v>14</v>
      </c>
      <c r="D141" s="6"/>
      <c r="E141" s="42" t="s">
        <v>359</v>
      </c>
      <c r="F141" s="42" t="s">
        <v>384</v>
      </c>
      <c r="G141" s="42" t="s">
        <v>40</v>
      </c>
      <c r="H141" s="84"/>
      <c r="I141" s="6"/>
      <c r="J141" s="42">
        <v>470000000</v>
      </c>
      <c r="K141" s="8" t="s">
        <v>15</v>
      </c>
      <c r="L141" s="6" t="s">
        <v>361</v>
      </c>
      <c r="M141" s="42" t="s">
        <v>362</v>
      </c>
      <c r="N141" s="6" t="s">
        <v>28</v>
      </c>
      <c r="O141" s="42" t="s">
        <v>363</v>
      </c>
      <c r="P141" s="17"/>
      <c r="Q141" s="6"/>
      <c r="R141" s="4"/>
      <c r="S141" s="4"/>
      <c r="T141" s="48"/>
      <c r="U141" s="85">
        <v>1200000</v>
      </c>
      <c r="V141" s="68">
        <f t="shared" si="5"/>
        <v>1344000.0000000002</v>
      </c>
      <c r="W141" s="6"/>
      <c r="X141" s="2" t="s">
        <v>40</v>
      </c>
      <c r="Y141" s="6"/>
    </row>
    <row r="142" spans="1:25" s="80" customFormat="1" ht="51">
      <c r="A142" s="10"/>
      <c r="B142" s="6" t="s">
        <v>385</v>
      </c>
      <c r="C142" s="8" t="s">
        <v>14</v>
      </c>
      <c r="D142" s="6"/>
      <c r="E142" s="42" t="s">
        <v>359</v>
      </c>
      <c r="F142" s="42" t="s">
        <v>386</v>
      </c>
      <c r="G142" s="42" t="s">
        <v>40</v>
      </c>
      <c r="H142" s="84"/>
      <c r="I142" s="6"/>
      <c r="J142" s="42">
        <v>470000000</v>
      </c>
      <c r="K142" s="8" t="s">
        <v>15</v>
      </c>
      <c r="L142" s="6" t="s">
        <v>361</v>
      </c>
      <c r="M142" s="42" t="s">
        <v>362</v>
      </c>
      <c r="N142" s="6" t="s">
        <v>28</v>
      </c>
      <c r="O142" s="42" t="s">
        <v>363</v>
      </c>
      <c r="P142" s="17"/>
      <c r="Q142" s="6"/>
      <c r="R142" s="4"/>
      <c r="S142" s="4"/>
      <c r="T142" s="48"/>
      <c r="U142" s="85">
        <v>1300000</v>
      </c>
      <c r="V142" s="68">
        <f t="shared" si="5"/>
        <v>1456000.0000000002</v>
      </c>
      <c r="W142" s="6"/>
      <c r="X142" s="2" t="s">
        <v>40</v>
      </c>
      <c r="Y142" s="6"/>
    </row>
    <row r="143" spans="1:25" s="80" customFormat="1" ht="51">
      <c r="A143" s="10"/>
      <c r="B143" s="6" t="s">
        <v>387</v>
      </c>
      <c r="C143" s="8" t="s">
        <v>14</v>
      </c>
      <c r="D143" s="6"/>
      <c r="E143" s="42" t="s">
        <v>359</v>
      </c>
      <c r="F143" s="42" t="s">
        <v>388</v>
      </c>
      <c r="G143" s="42" t="s">
        <v>389</v>
      </c>
      <c r="H143" s="84"/>
      <c r="I143" s="6"/>
      <c r="J143" s="42">
        <v>470000000</v>
      </c>
      <c r="K143" s="8" t="s">
        <v>15</v>
      </c>
      <c r="L143" s="6" t="s">
        <v>361</v>
      </c>
      <c r="M143" s="42" t="s">
        <v>362</v>
      </c>
      <c r="N143" s="6" t="s">
        <v>28</v>
      </c>
      <c r="O143" s="42" t="s">
        <v>363</v>
      </c>
      <c r="P143" s="17"/>
      <c r="Q143" s="6"/>
      <c r="R143" s="4"/>
      <c r="S143" s="4"/>
      <c r="T143" s="48"/>
      <c r="U143" s="85">
        <v>1800000</v>
      </c>
      <c r="V143" s="68">
        <f t="shared" si="5"/>
        <v>2016000.0000000002</v>
      </c>
      <c r="W143" s="6"/>
      <c r="X143" s="2" t="s">
        <v>40</v>
      </c>
      <c r="Y143" s="6"/>
    </row>
    <row r="144" spans="1:25" s="80" customFormat="1" ht="63.75">
      <c r="A144" s="10"/>
      <c r="B144" s="6" t="s">
        <v>390</v>
      </c>
      <c r="C144" s="8" t="s">
        <v>14</v>
      </c>
      <c r="D144" s="6"/>
      <c r="E144" s="42" t="s">
        <v>359</v>
      </c>
      <c r="F144" s="42" t="s">
        <v>391</v>
      </c>
      <c r="G144" s="42"/>
      <c r="H144" s="84"/>
      <c r="I144" s="6"/>
      <c r="J144" s="42">
        <v>470000000</v>
      </c>
      <c r="K144" s="8" t="s">
        <v>15</v>
      </c>
      <c r="L144" s="6" t="s">
        <v>361</v>
      </c>
      <c r="M144" s="42" t="s">
        <v>362</v>
      </c>
      <c r="N144" s="6" t="s">
        <v>28</v>
      </c>
      <c r="O144" s="42" t="s">
        <v>363</v>
      </c>
      <c r="P144" s="17"/>
      <c r="Q144" s="6"/>
      <c r="R144" s="4"/>
      <c r="S144" s="4"/>
      <c r="T144" s="48"/>
      <c r="U144" s="85">
        <v>650000</v>
      </c>
      <c r="V144" s="68">
        <f t="shared" si="5"/>
        <v>728000.0000000001</v>
      </c>
      <c r="W144" s="6"/>
      <c r="X144" s="2" t="s">
        <v>40</v>
      </c>
      <c r="Y144" s="6"/>
    </row>
    <row r="145" spans="1:25" s="80" customFormat="1" ht="51">
      <c r="A145" s="10"/>
      <c r="B145" s="6" t="s">
        <v>392</v>
      </c>
      <c r="C145" s="8" t="s">
        <v>14</v>
      </c>
      <c r="D145" s="6"/>
      <c r="E145" s="42" t="s">
        <v>359</v>
      </c>
      <c r="F145" s="42" t="s">
        <v>393</v>
      </c>
      <c r="G145" s="42"/>
      <c r="H145" s="84"/>
      <c r="I145" s="6"/>
      <c r="J145" s="42">
        <v>470000000</v>
      </c>
      <c r="K145" s="8" t="s">
        <v>15</v>
      </c>
      <c r="L145" s="6" t="s">
        <v>361</v>
      </c>
      <c r="M145" s="42" t="s">
        <v>362</v>
      </c>
      <c r="N145" s="6" t="s">
        <v>28</v>
      </c>
      <c r="O145" s="42" t="s">
        <v>363</v>
      </c>
      <c r="P145" s="17"/>
      <c r="Q145" s="6"/>
      <c r="R145" s="4"/>
      <c r="S145" s="4"/>
      <c r="T145" s="48"/>
      <c r="U145" s="85">
        <v>1100000</v>
      </c>
      <c r="V145" s="68">
        <f t="shared" si="5"/>
        <v>1232000.0000000002</v>
      </c>
      <c r="W145" s="6"/>
      <c r="X145" s="2" t="s">
        <v>40</v>
      </c>
      <c r="Y145" s="6"/>
    </row>
    <row r="146" spans="1:25" s="80" customFormat="1" ht="51">
      <c r="A146" s="10"/>
      <c r="B146" s="6" t="s">
        <v>394</v>
      </c>
      <c r="C146" s="8" t="s">
        <v>14</v>
      </c>
      <c r="D146" s="6"/>
      <c r="E146" s="42" t="s">
        <v>359</v>
      </c>
      <c r="F146" s="42" t="s">
        <v>395</v>
      </c>
      <c r="G146" s="42"/>
      <c r="H146" s="84"/>
      <c r="I146" s="6"/>
      <c r="J146" s="42">
        <v>470000000</v>
      </c>
      <c r="K146" s="8" t="s">
        <v>15</v>
      </c>
      <c r="L146" s="6" t="s">
        <v>361</v>
      </c>
      <c r="M146" s="42" t="s">
        <v>362</v>
      </c>
      <c r="N146" s="6" t="s">
        <v>28</v>
      </c>
      <c r="O146" s="42" t="s">
        <v>363</v>
      </c>
      <c r="P146" s="17"/>
      <c r="Q146" s="6"/>
      <c r="R146" s="4"/>
      <c r="S146" s="4"/>
      <c r="T146" s="48"/>
      <c r="U146" s="85">
        <v>1100000</v>
      </c>
      <c r="V146" s="68">
        <f t="shared" si="5"/>
        <v>1232000.0000000002</v>
      </c>
      <c r="W146" s="6"/>
      <c r="X146" s="2" t="s">
        <v>40</v>
      </c>
      <c r="Y146" s="6"/>
    </row>
    <row r="147" spans="1:25" s="80" customFormat="1" ht="76.5">
      <c r="A147" s="10"/>
      <c r="B147" s="6" t="s">
        <v>396</v>
      </c>
      <c r="C147" s="8" t="s">
        <v>14</v>
      </c>
      <c r="D147" s="6"/>
      <c r="E147" s="42" t="s">
        <v>359</v>
      </c>
      <c r="F147" s="42" t="s">
        <v>397</v>
      </c>
      <c r="G147" s="6"/>
      <c r="H147" s="84"/>
      <c r="I147" s="6"/>
      <c r="J147" s="42">
        <v>470000000</v>
      </c>
      <c r="K147" s="8" t="s">
        <v>15</v>
      </c>
      <c r="L147" s="6" t="s">
        <v>361</v>
      </c>
      <c r="M147" s="42" t="s">
        <v>362</v>
      </c>
      <c r="N147" s="6" t="s">
        <v>28</v>
      </c>
      <c r="O147" s="42" t="s">
        <v>363</v>
      </c>
      <c r="P147" s="17"/>
      <c r="Q147" s="6"/>
      <c r="R147" s="4"/>
      <c r="S147" s="4"/>
      <c r="T147" s="48"/>
      <c r="U147" s="85">
        <v>1100000</v>
      </c>
      <c r="V147" s="68">
        <f>U147*1.12</f>
        <v>1232000.0000000002</v>
      </c>
      <c r="W147" s="6"/>
      <c r="X147" s="2" t="s">
        <v>40</v>
      </c>
      <c r="Y147" s="6"/>
    </row>
    <row r="148" spans="1:25" s="80" customFormat="1" ht="89.25">
      <c r="A148" s="10"/>
      <c r="B148" s="6" t="s">
        <v>398</v>
      </c>
      <c r="C148" s="8" t="s">
        <v>14</v>
      </c>
      <c r="D148" s="6"/>
      <c r="E148" s="42" t="s">
        <v>359</v>
      </c>
      <c r="F148" s="42" t="s">
        <v>399</v>
      </c>
      <c r="G148" s="6"/>
      <c r="H148" s="84"/>
      <c r="I148" s="6"/>
      <c r="J148" s="42">
        <v>470000000</v>
      </c>
      <c r="K148" s="8" t="s">
        <v>15</v>
      </c>
      <c r="L148" s="6" t="s">
        <v>361</v>
      </c>
      <c r="M148" s="42" t="s">
        <v>362</v>
      </c>
      <c r="N148" s="6" t="s">
        <v>28</v>
      </c>
      <c r="O148" s="42" t="s">
        <v>363</v>
      </c>
      <c r="P148" s="17"/>
      <c r="Q148" s="6"/>
      <c r="R148" s="4"/>
      <c r="S148" s="4"/>
      <c r="T148" s="48"/>
      <c r="U148" s="85">
        <v>1100000</v>
      </c>
      <c r="V148" s="68">
        <f t="shared" si="5"/>
        <v>1232000.0000000002</v>
      </c>
      <c r="W148" s="6"/>
      <c r="X148" s="2" t="s">
        <v>40</v>
      </c>
      <c r="Y148" s="6"/>
    </row>
    <row r="149" spans="1:25" s="80" customFormat="1" ht="51">
      <c r="A149" s="10"/>
      <c r="B149" s="6" t="s">
        <v>400</v>
      </c>
      <c r="C149" s="8" t="s">
        <v>14</v>
      </c>
      <c r="D149" s="6"/>
      <c r="E149" s="42" t="s">
        <v>359</v>
      </c>
      <c r="F149" s="42" t="s">
        <v>401</v>
      </c>
      <c r="G149" s="6"/>
      <c r="H149" s="84"/>
      <c r="I149" s="6"/>
      <c r="J149" s="42">
        <v>470000000</v>
      </c>
      <c r="K149" s="8" t="s">
        <v>15</v>
      </c>
      <c r="L149" s="6" t="s">
        <v>361</v>
      </c>
      <c r="M149" s="42" t="s">
        <v>362</v>
      </c>
      <c r="N149" s="6" t="s">
        <v>28</v>
      </c>
      <c r="O149" s="42" t="s">
        <v>402</v>
      </c>
      <c r="P149" s="17"/>
      <c r="Q149" s="6"/>
      <c r="R149" s="4"/>
      <c r="S149" s="4"/>
      <c r="T149" s="48"/>
      <c r="U149" s="85">
        <v>1200000</v>
      </c>
      <c r="V149" s="68">
        <f t="shared" si="5"/>
        <v>1344000.0000000002</v>
      </c>
      <c r="W149" s="6"/>
      <c r="X149" s="2" t="s">
        <v>40</v>
      </c>
      <c r="Y149" s="6"/>
    </row>
    <row r="150" spans="1:25" s="80" customFormat="1" ht="38.25">
      <c r="A150" s="10"/>
      <c r="B150" s="6" t="s">
        <v>403</v>
      </c>
      <c r="C150" s="8" t="s">
        <v>14</v>
      </c>
      <c r="D150" s="6"/>
      <c r="E150" s="42" t="s">
        <v>404</v>
      </c>
      <c r="F150" s="42" t="s">
        <v>405</v>
      </c>
      <c r="G150" s="6"/>
      <c r="H150" s="86" t="s">
        <v>29</v>
      </c>
      <c r="I150" s="6"/>
      <c r="J150" s="42">
        <v>470000000</v>
      </c>
      <c r="K150" s="8" t="s">
        <v>15</v>
      </c>
      <c r="L150" s="6" t="s">
        <v>361</v>
      </c>
      <c r="M150" s="42" t="s">
        <v>362</v>
      </c>
      <c r="N150" s="6" t="s">
        <v>28</v>
      </c>
      <c r="O150" s="42" t="s">
        <v>363</v>
      </c>
      <c r="P150" s="17"/>
      <c r="Q150" s="6"/>
      <c r="R150" s="4"/>
      <c r="S150" s="4"/>
      <c r="T150" s="48"/>
      <c r="U150" s="85">
        <v>1049472</v>
      </c>
      <c r="V150" s="68">
        <f t="shared" si="5"/>
        <v>1175408.6400000001</v>
      </c>
      <c r="W150" s="6"/>
      <c r="X150" s="2" t="s">
        <v>40</v>
      </c>
      <c r="Y150" s="6"/>
    </row>
    <row r="151" spans="1:25" s="80" customFormat="1" ht="63.75">
      <c r="A151" s="10"/>
      <c r="B151" s="6" t="s">
        <v>406</v>
      </c>
      <c r="C151" s="8" t="s">
        <v>14</v>
      </c>
      <c r="D151" s="6"/>
      <c r="E151" s="42" t="s">
        <v>407</v>
      </c>
      <c r="F151" s="42" t="s">
        <v>408</v>
      </c>
      <c r="G151" s="6"/>
      <c r="H151" s="86" t="s">
        <v>29</v>
      </c>
      <c r="I151" s="6"/>
      <c r="J151" s="42">
        <v>470000000</v>
      </c>
      <c r="K151" s="8" t="s">
        <v>15</v>
      </c>
      <c r="L151" s="6" t="s">
        <v>361</v>
      </c>
      <c r="M151" s="42" t="s">
        <v>362</v>
      </c>
      <c r="N151" s="6" t="s">
        <v>28</v>
      </c>
      <c r="O151" s="42" t="s">
        <v>363</v>
      </c>
      <c r="P151" s="17"/>
      <c r="Q151" s="6"/>
      <c r="R151" s="4"/>
      <c r="S151" s="4"/>
      <c r="T151" s="48"/>
      <c r="U151" s="85">
        <v>10120350</v>
      </c>
      <c r="V151" s="68">
        <f t="shared" si="5"/>
        <v>11334792.000000002</v>
      </c>
      <c r="W151" s="6"/>
      <c r="X151" s="2" t="s">
        <v>40</v>
      </c>
      <c r="Y151" s="6"/>
    </row>
    <row r="152" spans="1:25" s="80" customFormat="1" ht="51">
      <c r="A152" s="10"/>
      <c r="B152" s="6" t="s">
        <v>409</v>
      </c>
      <c r="C152" s="8" t="s">
        <v>14</v>
      </c>
      <c r="D152" s="6"/>
      <c r="E152" s="42" t="s">
        <v>410</v>
      </c>
      <c r="F152" s="42" t="s">
        <v>411</v>
      </c>
      <c r="G152" s="6"/>
      <c r="H152" s="86" t="s">
        <v>29</v>
      </c>
      <c r="I152" s="6"/>
      <c r="J152" s="42">
        <v>470000000</v>
      </c>
      <c r="K152" s="8" t="s">
        <v>15</v>
      </c>
      <c r="L152" s="6" t="s">
        <v>361</v>
      </c>
      <c r="M152" s="42" t="s">
        <v>362</v>
      </c>
      <c r="N152" s="6" t="s">
        <v>28</v>
      </c>
      <c r="O152" s="42" t="s">
        <v>363</v>
      </c>
      <c r="P152" s="17"/>
      <c r="Q152" s="6"/>
      <c r="R152" s="4"/>
      <c r="S152" s="4"/>
      <c r="T152" s="48"/>
      <c r="U152" s="85">
        <v>595062</v>
      </c>
      <c r="V152" s="68">
        <f t="shared" si="5"/>
        <v>666469.4400000001</v>
      </c>
      <c r="W152" s="6"/>
      <c r="X152" s="2" t="s">
        <v>40</v>
      </c>
      <c r="Y152" s="6"/>
    </row>
    <row r="153" spans="1:25" s="80" customFormat="1" ht="38.25">
      <c r="A153" s="10"/>
      <c r="B153" s="6" t="s">
        <v>412</v>
      </c>
      <c r="C153" s="8" t="s">
        <v>14</v>
      </c>
      <c r="D153" s="6"/>
      <c r="E153" s="42" t="s">
        <v>413</v>
      </c>
      <c r="F153" s="42"/>
      <c r="G153" s="42"/>
      <c r="H153" s="86" t="s">
        <v>29</v>
      </c>
      <c r="I153" s="6"/>
      <c r="J153" s="42">
        <v>470000000</v>
      </c>
      <c r="K153" s="8" t="s">
        <v>15</v>
      </c>
      <c r="L153" s="6" t="s">
        <v>361</v>
      </c>
      <c r="M153" s="42" t="s">
        <v>362</v>
      </c>
      <c r="N153" s="6" t="s">
        <v>28</v>
      </c>
      <c r="O153" s="42" t="s">
        <v>414</v>
      </c>
      <c r="P153" s="6"/>
      <c r="Q153" s="6"/>
      <c r="R153" s="4"/>
      <c r="S153" s="4"/>
      <c r="T153" s="48"/>
      <c r="U153" s="85">
        <v>2252966</v>
      </c>
      <c r="V153" s="68">
        <f t="shared" si="5"/>
        <v>2523321.9200000004</v>
      </c>
      <c r="W153" s="6"/>
      <c r="X153" s="2" t="s">
        <v>40</v>
      </c>
      <c r="Y153" s="6"/>
    </row>
    <row r="154" spans="1:25" s="80" customFormat="1" ht="63.75">
      <c r="A154" s="10"/>
      <c r="B154" s="6" t="s">
        <v>415</v>
      </c>
      <c r="C154" s="8" t="s">
        <v>14</v>
      </c>
      <c r="D154" s="6"/>
      <c r="E154" s="42" t="s">
        <v>416</v>
      </c>
      <c r="F154" s="42"/>
      <c r="G154" s="42"/>
      <c r="H154" s="86" t="s">
        <v>417</v>
      </c>
      <c r="I154" s="6"/>
      <c r="J154" s="42">
        <v>470000000</v>
      </c>
      <c r="K154" s="8" t="s">
        <v>15</v>
      </c>
      <c r="L154" s="6" t="s">
        <v>361</v>
      </c>
      <c r="M154" s="42" t="s">
        <v>362</v>
      </c>
      <c r="N154" s="6" t="s">
        <v>28</v>
      </c>
      <c r="O154" s="42" t="s">
        <v>414</v>
      </c>
      <c r="P154" s="6"/>
      <c r="Q154" s="6"/>
      <c r="R154" s="4"/>
      <c r="S154" s="4"/>
      <c r="T154" s="48"/>
      <c r="U154" s="85">
        <v>1500000</v>
      </c>
      <c r="V154" s="68">
        <f t="shared" si="5"/>
        <v>1680000.0000000002</v>
      </c>
      <c r="W154" s="6"/>
      <c r="X154" s="2" t="s">
        <v>40</v>
      </c>
      <c r="Y154" s="6"/>
    </row>
    <row r="155" spans="1:25" s="80" customFormat="1" ht="21.75" customHeight="1">
      <c r="A155" s="10"/>
      <c r="B155" s="147" t="s">
        <v>429</v>
      </c>
      <c r="C155" s="148"/>
      <c r="D155" s="149"/>
      <c r="E155" s="127"/>
      <c r="F155" s="127"/>
      <c r="G155" s="127"/>
      <c r="H155" s="131"/>
      <c r="I155" s="125"/>
      <c r="J155" s="127"/>
      <c r="K155" s="126"/>
      <c r="L155" s="125"/>
      <c r="M155" s="127"/>
      <c r="N155" s="125"/>
      <c r="O155" s="127"/>
      <c r="P155" s="125"/>
      <c r="Q155" s="125"/>
      <c r="R155" s="132"/>
      <c r="S155" s="132"/>
      <c r="T155" s="133"/>
      <c r="U155" s="102">
        <f>SUM(U135:U154)</f>
        <v>73105572</v>
      </c>
      <c r="V155" s="102">
        <f>SUM(V135:V154)</f>
        <v>81878240.64000002</v>
      </c>
      <c r="W155" s="125"/>
      <c r="X155" s="125"/>
      <c r="Y155" s="125"/>
    </row>
    <row r="156" spans="1:25" s="80" customFormat="1" ht="21.75" customHeight="1">
      <c r="A156" s="10"/>
      <c r="B156" s="144" t="s">
        <v>192</v>
      </c>
      <c r="C156" s="145"/>
      <c r="D156" s="146"/>
      <c r="E156" s="134"/>
      <c r="F156" s="135"/>
      <c r="G156" s="136"/>
      <c r="H156" s="136"/>
      <c r="I156" s="137"/>
      <c r="J156" s="138"/>
      <c r="K156" s="135"/>
      <c r="L156" s="135"/>
      <c r="M156" s="139"/>
      <c r="N156" s="136"/>
      <c r="O156" s="136"/>
      <c r="P156" s="136"/>
      <c r="Q156" s="137"/>
      <c r="R156" s="140"/>
      <c r="S156" s="140"/>
      <c r="T156" s="141"/>
      <c r="U156" s="142"/>
      <c r="V156" s="143"/>
      <c r="W156" s="137"/>
      <c r="X156" s="137"/>
      <c r="Y156" s="137"/>
    </row>
    <row r="157" spans="1:25" s="80" customFormat="1" ht="51">
      <c r="A157" s="10"/>
      <c r="B157" s="6" t="s">
        <v>418</v>
      </c>
      <c r="C157" s="8" t="s">
        <v>14</v>
      </c>
      <c r="D157" s="6"/>
      <c r="E157" s="42" t="s">
        <v>359</v>
      </c>
      <c r="F157" s="42" t="s">
        <v>419</v>
      </c>
      <c r="G157" s="6"/>
      <c r="H157" s="84" t="s">
        <v>417</v>
      </c>
      <c r="I157" s="6"/>
      <c r="J157" s="42">
        <v>470000000</v>
      </c>
      <c r="K157" s="8" t="s">
        <v>15</v>
      </c>
      <c r="L157" s="6" t="s">
        <v>361</v>
      </c>
      <c r="M157" s="42" t="s">
        <v>362</v>
      </c>
      <c r="N157" s="6" t="s">
        <v>28</v>
      </c>
      <c r="O157" s="42" t="s">
        <v>363</v>
      </c>
      <c r="P157" s="17"/>
      <c r="Q157" s="6"/>
      <c r="R157" s="4"/>
      <c r="S157" s="4"/>
      <c r="T157" s="48"/>
      <c r="U157" s="85">
        <v>1200000</v>
      </c>
      <c r="V157" s="68">
        <f t="shared" si="5"/>
        <v>1344000.0000000002</v>
      </c>
      <c r="W157" s="6"/>
      <c r="X157" s="54" t="s">
        <v>40</v>
      </c>
      <c r="Y157" s="6"/>
    </row>
    <row r="158" spans="1:25" s="80" customFormat="1" ht="51">
      <c r="A158" s="10"/>
      <c r="B158" s="6" t="s">
        <v>420</v>
      </c>
      <c r="C158" s="8" t="s">
        <v>14</v>
      </c>
      <c r="D158" s="6"/>
      <c r="E158" s="42" t="s">
        <v>359</v>
      </c>
      <c r="F158" s="42" t="s">
        <v>401</v>
      </c>
      <c r="G158" s="6"/>
      <c r="H158" s="84" t="s">
        <v>417</v>
      </c>
      <c r="I158" s="6"/>
      <c r="J158" s="42">
        <v>470000000</v>
      </c>
      <c r="K158" s="8" t="s">
        <v>15</v>
      </c>
      <c r="L158" s="6" t="s">
        <v>361</v>
      </c>
      <c r="M158" s="42" t="s">
        <v>362</v>
      </c>
      <c r="N158" s="6" t="s">
        <v>28</v>
      </c>
      <c r="O158" s="42" t="s">
        <v>402</v>
      </c>
      <c r="P158" s="17"/>
      <c r="Q158" s="6"/>
      <c r="R158" s="4"/>
      <c r="S158" s="4"/>
      <c r="T158" s="48"/>
      <c r="U158" s="85">
        <v>1650000</v>
      </c>
      <c r="V158" s="68">
        <f t="shared" si="5"/>
        <v>1848000.0000000002</v>
      </c>
      <c r="W158" s="6"/>
      <c r="X158" s="54" t="s">
        <v>40</v>
      </c>
      <c r="Y158" s="6"/>
    </row>
    <row r="159" spans="1:25" s="80" customFormat="1" ht="38.25">
      <c r="A159" s="10"/>
      <c r="B159" s="6" t="s">
        <v>421</v>
      </c>
      <c r="C159" s="8" t="s">
        <v>14</v>
      </c>
      <c r="D159" s="6"/>
      <c r="E159" s="42" t="s">
        <v>375</v>
      </c>
      <c r="F159" s="8"/>
      <c r="G159" s="6"/>
      <c r="H159" s="86" t="s">
        <v>29</v>
      </c>
      <c r="I159" s="6"/>
      <c r="J159" s="42">
        <v>470000000</v>
      </c>
      <c r="K159" s="8" t="s">
        <v>15</v>
      </c>
      <c r="L159" s="6" t="s">
        <v>361</v>
      </c>
      <c r="M159" s="42" t="s">
        <v>362</v>
      </c>
      <c r="N159" s="6" t="s">
        <v>28</v>
      </c>
      <c r="O159" s="42" t="s">
        <v>363</v>
      </c>
      <c r="P159" s="17"/>
      <c r="Q159" s="6"/>
      <c r="R159" s="4"/>
      <c r="S159" s="4"/>
      <c r="T159" s="48"/>
      <c r="U159" s="85">
        <v>1375920</v>
      </c>
      <c r="V159" s="68">
        <f>U159*1.12</f>
        <v>1541030.4000000001</v>
      </c>
      <c r="W159" s="6"/>
      <c r="X159" s="54" t="s">
        <v>40</v>
      </c>
      <c r="Y159" s="6"/>
    </row>
    <row r="160" spans="1:25" s="80" customFormat="1" ht="63.75">
      <c r="A160" s="10"/>
      <c r="B160" s="49" t="s">
        <v>422</v>
      </c>
      <c r="C160" s="50" t="s">
        <v>14</v>
      </c>
      <c r="D160" s="51"/>
      <c r="E160" s="52" t="s">
        <v>423</v>
      </c>
      <c r="F160" s="53" t="s">
        <v>424</v>
      </c>
      <c r="G160" s="54"/>
      <c r="H160" s="54" t="s">
        <v>26</v>
      </c>
      <c r="I160" s="54"/>
      <c r="J160" s="53">
        <v>470000000</v>
      </c>
      <c r="K160" s="50" t="s">
        <v>15</v>
      </c>
      <c r="L160" s="54" t="s">
        <v>361</v>
      </c>
      <c r="M160" s="53" t="s">
        <v>30</v>
      </c>
      <c r="N160" s="54" t="s">
        <v>28</v>
      </c>
      <c r="O160" s="54" t="s">
        <v>425</v>
      </c>
      <c r="P160" s="50"/>
      <c r="Q160" s="54"/>
      <c r="R160" s="52"/>
      <c r="S160" s="52"/>
      <c r="T160" s="55"/>
      <c r="U160" s="85">
        <v>11880000</v>
      </c>
      <c r="V160" s="69">
        <f>U160*1.12</f>
        <v>13305600.000000002</v>
      </c>
      <c r="W160" s="70"/>
      <c r="X160" s="54" t="s">
        <v>40</v>
      </c>
      <c r="Y160" s="56"/>
    </row>
    <row r="161" spans="1:25" s="80" customFormat="1" ht="28.5" customHeight="1">
      <c r="A161" s="10"/>
      <c r="B161" s="147" t="s">
        <v>429</v>
      </c>
      <c r="C161" s="148"/>
      <c r="D161" s="149"/>
      <c r="E161" s="92"/>
      <c r="F161" s="92"/>
      <c r="G161" s="92"/>
      <c r="H161" s="130"/>
      <c r="I161" s="99"/>
      <c r="J161" s="92"/>
      <c r="K161" s="104"/>
      <c r="L161" s="99"/>
      <c r="M161" s="92"/>
      <c r="N161" s="99"/>
      <c r="O161" s="92"/>
      <c r="P161" s="99"/>
      <c r="Q161" s="99"/>
      <c r="R161" s="100"/>
      <c r="S161" s="100"/>
      <c r="T161" s="101"/>
      <c r="U161" s="102">
        <f>SUM(U157:U160)</f>
        <v>16105920</v>
      </c>
      <c r="V161" s="102">
        <f>SUM(V157:V160)</f>
        <v>18038630.400000002</v>
      </c>
      <c r="W161" s="99"/>
      <c r="X161" s="99"/>
      <c r="Y161" s="99"/>
    </row>
    <row r="162" spans="1:25" s="80" customFormat="1" ht="12.75" hidden="1">
      <c r="A162" s="10"/>
      <c r="B162" s="168" t="s">
        <v>426</v>
      </c>
      <c r="C162" s="169"/>
      <c r="D162" s="170"/>
      <c r="E162" s="47"/>
      <c r="F162" s="47"/>
      <c r="G162" s="46"/>
      <c r="H162" s="71"/>
      <c r="I162" s="72"/>
      <c r="J162" s="75"/>
      <c r="K162" s="73"/>
      <c r="L162" s="74"/>
      <c r="M162" s="75"/>
      <c r="N162" s="71"/>
      <c r="O162" s="71"/>
      <c r="P162" s="73"/>
      <c r="Q162" s="72"/>
      <c r="R162" s="76"/>
      <c r="S162" s="77"/>
      <c r="T162" s="78"/>
      <c r="U162" s="88" t="e">
        <f>U128+#REF!+#REF!</f>
        <v>#REF!</v>
      </c>
      <c r="V162" s="89" t="e">
        <f>U162*1.12</f>
        <v>#REF!</v>
      </c>
      <c r="W162" s="79"/>
      <c r="X162" s="71"/>
      <c r="Y162" s="72"/>
    </row>
    <row r="165" spans="2:10" ht="12.75">
      <c r="B165" s="159"/>
      <c r="C165" s="159"/>
      <c r="D165" s="159"/>
      <c r="E165" s="159"/>
      <c r="I165" s="159"/>
      <c r="J165" s="159"/>
    </row>
    <row r="166" spans="2:5" ht="12.75">
      <c r="B166" s="159"/>
      <c r="C166" s="159"/>
      <c r="D166" s="159"/>
      <c r="E166" s="159"/>
    </row>
    <row r="167" spans="2:5" ht="12.75">
      <c r="B167" s="87"/>
      <c r="C167" s="87"/>
      <c r="D167" s="87"/>
      <c r="E167" s="87"/>
    </row>
    <row r="168" spans="2:5" ht="12.75">
      <c r="B168" s="87"/>
      <c r="C168" s="87"/>
      <c r="D168" s="87"/>
      <c r="E168" s="87"/>
    </row>
    <row r="170" spans="2:5" ht="38.25" customHeight="1">
      <c r="B170" s="157"/>
      <c r="C170" s="158"/>
      <c r="D170" s="158"/>
      <c r="E170" s="158"/>
    </row>
    <row r="171" spans="2:5" ht="12.75">
      <c r="B171" s="87"/>
      <c r="C171" s="87"/>
      <c r="D171" s="87"/>
      <c r="E171" s="87"/>
    </row>
    <row r="172" spans="2:5" ht="12.75">
      <c r="B172" s="87"/>
      <c r="C172" s="87"/>
      <c r="D172" s="87"/>
      <c r="E172" s="87"/>
    </row>
    <row r="173" ht="12.75">
      <c r="V173" s="57"/>
    </row>
    <row r="174" spans="2:10" ht="12.75">
      <c r="B174" s="159"/>
      <c r="C174" s="159"/>
      <c r="D174" s="159"/>
      <c r="E174" s="159"/>
      <c r="I174" s="159"/>
      <c r="J174" s="159"/>
    </row>
    <row r="175" spans="2:5" ht="12.75">
      <c r="B175" s="159"/>
      <c r="C175" s="159"/>
      <c r="D175" s="159"/>
      <c r="E175" s="159"/>
    </row>
    <row r="179" spans="2:5" ht="12.75">
      <c r="B179" s="159"/>
      <c r="C179" s="159"/>
      <c r="D179" s="159"/>
      <c r="E179" s="159"/>
    </row>
    <row r="180" spans="2:10" ht="12.75">
      <c r="B180" s="159"/>
      <c r="C180" s="159"/>
      <c r="D180" s="159"/>
      <c r="E180" s="159"/>
      <c r="I180" s="159"/>
      <c r="J180" s="159"/>
    </row>
    <row r="184" spans="2:5" ht="29.25" customHeight="1">
      <c r="B184" s="157"/>
      <c r="C184" s="158"/>
      <c r="D184" s="158"/>
      <c r="E184" s="158"/>
    </row>
    <row r="185" ht="15.75" customHeight="1"/>
  </sheetData>
  <sheetProtection/>
  <mergeCells count="50">
    <mergeCell ref="T7:T8"/>
    <mergeCell ref="B156:D156"/>
    <mergeCell ref="B162:D162"/>
    <mergeCell ref="B68:D68"/>
    <mergeCell ref="A5:X5"/>
    <mergeCell ref="B7:B8"/>
    <mergeCell ref="C7:C8"/>
    <mergeCell ref="D7:D8"/>
    <mergeCell ref="E7:E8"/>
    <mergeCell ref="M7:M8"/>
    <mergeCell ref="N7:N8"/>
    <mergeCell ref="O7:O8"/>
    <mergeCell ref="P7:P8"/>
    <mergeCell ref="F7:F8"/>
    <mergeCell ref="G7:G8"/>
    <mergeCell ref="H7:H8"/>
    <mergeCell ref="I7:I8"/>
    <mergeCell ref="J7:J8"/>
    <mergeCell ref="Z7:Z8"/>
    <mergeCell ref="B128:F128"/>
    <mergeCell ref="B165:E166"/>
    <mergeCell ref="I165:J165"/>
    <mergeCell ref="Q7:Q8"/>
    <mergeCell ref="R7:R8"/>
    <mergeCell ref="S7:S8"/>
    <mergeCell ref="U7:U8"/>
    <mergeCell ref="V7:V8"/>
    <mergeCell ref="K7:K8"/>
    <mergeCell ref="B170:E170"/>
    <mergeCell ref="B174:E175"/>
    <mergeCell ref="I174:J174"/>
    <mergeCell ref="B179:E180"/>
    <mergeCell ref="I180:J180"/>
    <mergeCell ref="B184:E184"/>
    <mergeCell ref="W3:Y3"/>
    <mergeCell ref="W1:Y1"/>
    <mergeCell ref="W2:Y2"/>
    <mergeCell ref="B10:D10"/>
    <mergeCell ref="B67:D67"/>
    <mergeCell ref="B84:D84"/>
    <mergeCell ref="W7:W8"/>
    <mergeCell ref="X7:X8"/>
    <mergeCell ref="Y7:Y8"/>
    <mergeCell ref="L7:L8"/>
    <mergeCell ref="B85:E85"/>
    <mergeCell ref="B129:F129"/>
    <mergeCell ref="B134:E134"/>
    <mergeCell ref="B133:E133"/>
    <mergeCell ref="B155:D155"/>
    <mergeCell ref="B161:D16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Nurlan Zhalgasbaev</cp:lastModifiedBy>
  <cp:lastPrinted>2012-11-09T05:59:21Z</cp:lastPrinted>
  <dcterms:modified xsi:type="dcterms:W3CDTF">2012-11-13T05:55:37Z</dcterms:modified>
  <cp:category/>
  <cp:version/>
  <cp:contentType/>
  <cp:contentStatus/>
</cp:coreProperties>
</file>