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425" windowWidth="15480" windowHeight="841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'ОСС'!$A$1:$Y$196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<sst xmlns="http://schemas.openxmlformats.org/spreadsheetml/2006/main" count="474" uniqueCount="177">
  <si>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</si>
  <si>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</si>
  <si>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</si>
  <si>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</si>
  <si>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</si>
  <si>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</si>
  <si>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</si>
  <si>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</si>
  <si>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</si>
  <si>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</si>
  <si>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</si>
  <si>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</si>
  <si>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</si>
  <si>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</si>
  <si>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</si>
  <si>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</si>
  <si>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</si>
  <si>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</si>
  <si>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</si>
  <si>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</si>
  <si>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</si>
  <si>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</si>
  <si>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</si>
  <si>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</si>
  <si>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</si>
  <si>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</si>
  <si>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</si>
  <si>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</si>
  <si>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</si>
  <si>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</si>
  <si>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</si>
  <si>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</si>
  <si>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</si>
  <si>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</si>
  <si>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</si>
  <si>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</si>
  <si>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</si>
  <si>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Итого по товарам:</t>
  </si>
  <si>
    <t>Включить  следующие позиции по товаром:</t>
  </si>
  <si>
    <t>Изменить  следующие позиции по товаром:</t>
  </si>
  <si>
    <t>ИТОГО по ТРУ:</t>
  </si>
  <si>
    <t>Итого по услугам:</t>
  </si>
  <si>
    <t>" Утвержден "</t>
  </si>
  <si>
    <t xml:space="preserve">Приказом директора </t>
  </si>
  <si>
    <t>28.22.18</t>
  </si>
  <si>
    <t>Экскаватор гусеничный</t>
  </si>
  <si>
    <t>ОТ</t>
  </si>
  <si>
    <t>РК, г. Актау, мкр 23, ТОО "ОСС" цент.офис, каб:1А</t>
  </si>
  <si>
    <t>Ноябрь 2012г.</t>
  </si>
  <si>
    <t>РК, Мангистауская область,пос.Ынтымак , база  УТ иСТ  ТОО «ОСС»</t>
  </si>
  <si>
    <t>авансовый платеж - 0%, оставшаяся часть в течении 30 рабочих дней с момента подписания первичных документов</t>
  </si>
  <si>
    <t>единица</t>
  </si>
  <si>
    <t>28.22.15</t>
  </si>
  <si>
    <t>Погрузчик фронтальный ( ковшовый, на колесном ходу )</t>
  </si>
  <si>
    <t>5062-1 Т</t>
  </si>
  <si>
    <t>5063-1 Т</t>
  </si>
  <si>
    <t>5064-1 Т</t>
  </si>
  <si>
    <t>28.25.14</t>
  </si>
  <si>
    <t>Местный приточно-вытяжной отсос</t>
  </si>
  <si>
    <t>МВО-1,6</t>
  </si>
  <si>
    <t>РК, Мангистауская область,пос.Ынтымак , база БПО ТОО «ОСС»</t>
  </si>
  <si>
    <t>ноябрь, декабрь2012г.</t>
  </si>
  <si>
    <t>Клапан воздушный утепленный</t>
  </si>
  <si>
    <t>КВУ 600х500</t>
  </si>
  <si>
    <t>Фильтр воздушный ячейковый</t>
  </si>
  <si>
    <t>ФяВ(514х514)</t>
  </si>
  <si>
    <t>25.12.10</t>
  </si>
  <si>
    <t>Дверь герметичная утепленная</t>
  </si>
  <si>
    <t>ДУ 0,5х1,25</t>
  </si>
  <si>
    <t>28.25.30</t>
  </si>
  <si>
    <t>Шумоглушитель пластичный</t>
  </si>
  <si>
    <t>ГП 1-1</t>
  </si>
  <si>
    <t>Электрокаллорифер</t>
  </si>
  <si>
    <t>Гибкая вставка</t>
  </si>
  <si>
    <t>В-6,3</t>
  </si>
  <si>
    <t>Н-6,3</t>
  </si>
  <si>
    <t>Рещетка щелевая</t>
  </si>
  <si>
    <t>300х300</t>
  </si>
  <si>
    <t>Рещетка</t>
  </si>
  <si>
    <t>28.29.33</t>
  </si>
  <si>
    <t>Уплотнитель</t>
  </si>
  <si>
    <t>10мм</t>
  </si>
  <si>
    <t>5065-1 Т</t>
  </si>
  <si>
    <t>5066-1 Т</t>
  </si>
  <si>
    <t>5067-1 Т</t>
  </si>
  <si>
    <t>5068-1 Т</t>
  </si>
  <si>
    <t>5069-1 Т</t>
  </si>
  <si>
    <t>5070-1 Т</t>
  </si>
  <si>
    <t>5071-1 Т</t>
  </si>
  <si>
    <t>5072-1 Т</t>
  </si>
  <si>
    <t>5073-1 Т</t>
  </si>
  <si>
    <t>5074-1 Т</t>
  </si>
  <si>
    <t>5075-1 Т</t>
  </si>
  <si>
    <t>ЦП</t>
  </si>
  <si>
    <t>Мощность двигателя – не менее 112 кВт/150 л.с, рабочая масса – не более 21 900 кг, объем ковша 1,25 м3, глубина копания – не менее 7 720 мм, скорость передвижения не менее 3,5 км/ч, тип ковша – скальный.</t>
  </si>
  <si>
    <t>декабрь 2012г.</t>
  </si>
  <si>
    <t>Мощность двигателя – не менее 196 кВт /263 л.с, рабочая масса – не более 29 700 кг, объем ковша:  1,5 м3  и 1,73 м3, глубина копания – не менее 7 500 мм, скорость передвижения не менее 3,1 км/ч, тип ковша – скальный.</t>
  </si>
  <si>
    <t>Высота выгрузки - не менее 3 090 мм, дальность выгрузки - не менее 1130 мм, минимальный клиренс - не менее 450 мм, расстояние между осей - не более 3 300 мм, колея - не более  2200 мм,  объем ковша - не менее 3 м3,  грузоподъемность – не менее 5000 кг, время подъема ковша не более 6 сек, время опускания ковша не более1.5 сек, время выгрузки не более 3.5 сек, общие габариты не более (8110* 3000 * 3485 мм), номинальная мощность не менее 162 кВт/220 л.с., номинальная скорость вращения не менее 2200 об/мин, количество передач 4 вперед, 3 назад, максимальная скорость не менее 37 км/час, шины: 23.5-25-16PR, минимальный радиус поворота не более 6 400 мм. Комплектация: кондиционер, наличие системы холодного запуска.</t>
  </si>
  <si>
    <t>5,14,19,20,21</t>
  </si>
  <si>
    <t>15.20.32</t>
  </si>
  <si>
    <t>РК, г. Актау, мкр 13, д33/1, каб. 310.</t>
  </si>
  <si>
    <t>Апрель 2012г.</t>
  </si>
  <si>
    <t>май,июнь,
2012г.</t>
  </si>
  <si>
    <t>5076 Т</t>
  </si>
  <si>
    <t xml:space="preserve"> Сапоги зимние утепленные</t>
  </si>
  <si>
    <t xml:space="preserve">Сапоги высокие защитные утепленные с верхом из натуральной кожи. Материал подкладки – кожа подкладочная и нетканое обувное полотно «камбрелле». Ширина голенища регулируется с помощью застежки на пряжку. Верх сапог окантовкой. Детали соединяются двойными швами из капроновых нитей. Вкладная стелька съемная. Подносок металлический с защитой от ударов. Возможна двойной плотности из полуретана, маслобензостойкая, устойчива к воздействию агрессивной среды, растворителей, масла и нефтепродуктов, имеет амортизирующие, антистатические и теплозащитные свойства, обладает легкостью и износоустойчивостью. Метод крепления литьевой, исключающий отрыв подошвы. Нижний слой подошвы прочный с высоким сопротивлением к истиранию. Срок поставки продукции в течении 7 рабочих дней после заключения договора. По заявке заказчика возможна индивидуальная корректировка выпускаемой продукции с учетом ортопедических особенностей.
</t>
  </si>
  <si>
    <t>декабрь2012г.</t>
  </si>
  <si>
    <t>РК, Мангистауская область, г: Актау 23 мкр, ТОО «ОСС» ПУ "АСМУ"</t>
  </si>
  <si>
    <t>Услуги по заправке ацетиленом</t>
  </si>
  <si>
    <t>Для производство газопламенных работ.</t>
  </si>
  <si>
    <t>-</t>
  </si>
  <si>
    <t>Оплата по факту после подписания акта приема-передачи оказанных услуг</t>
  </si>
  <si>
    <t>2-2 У</t>
  </si>
  <si>
    <t>Изменить  следующие позиции по услугам:</t>
  </si>
  <si>
    <t xml:space="preserve">РК, Мангистауская обл, г: Актау,АСМУ, Ут и СТ, БПО м/р: Каламкас, Жетыбай, </t>
  </si>
  <si>
    <t>23.61.20</t>
  </si>
  <si>
    <t xml:space="preserve">Кольца стеновых колодцев </t>
  </si>
  <si>
    <t xml:space="preserve">К-10-6  серия 3.90-3,ГОСТ 8020-90 </t>
  </si>
  <si>
    <t>РК, г. Актау, мкр 23, ТОО "ОСС" цент.офис, каб:17</t>
  </si>
  <si>
    <t>Апрель, июнь 2012г.</t>
  </si>
  <si>
    <t>РК, Мангистауская область,пос.Ынтымак , база РЗУ ТОО «ОСС»</t>
  </si>
  <si>
    <t>май, июнь
 август, сентябрь  2012г.</t>
  </si>
  <si>
    <t>4221-2 Т</t>
  </si>
  <si>
    <t>18,20,21</t>
  </si>
  <si>
    <t xml:space="preserve">К-10-9   серия 3.90-3,ГОСТ 8020-90 </t>
  </si>
  <si>
    <t>4222-2 Т</t>
  </si>
  <si>
    <t>Кольца стеновых колодцев</t>
  </si>
  <si>
    <t xml:space="preserve"> К-15-6   серия 3.90-3,ГОСТ 8020-90 </t>
  </si>
  <si>
    <t>исключена</t>
  </si>
  <si>
    <t xml:space="preserve">К-15-9  серия 3.90-3,ГОСТ 8020-90 </t>
  </si>
  <si>
    <t>4224-1 Т</t>
  </si>
  <si>
    <t xml:space="preserve">Плиты днища  </t>
  </si>
  <si>
    <t xml:space="preserve">ПД-10-1-1  ГОСТ 8020-90 </t>
  </si>
  <si>
    <t>4226-2 Т</t>
  </si>
  <si>
    <t xml:space="preserve">ПД-15-1-1  ГОСТ 8020-90 </t>
  </si>
  <si>
    <t>4227-1 Т</t>
  </si>
  <si>
    <t xml:space="preserve">Плиты днища </t>
  </si>
  <si>
    <t xml:space="preserve">  ПД-20-1-1  ГОСТ 8020-90 </t>
  </si>
  <si>
    <t>4228-1 Т</t>
  </si>
  <si>
    <t>Плиты перекрытия колодцев</t>
  </si>
  <si>
    <t xml:space="preserve">   ПП-10-1-1а ГОСТ 8020-90 </t>
  </si>
  <si>
    <t>4229-2 Т</t>
  </si>
  <si>
    <t xml:space="preserve">Плиты перекрытия колодцев </t>
  </si>
  <si>
    <t xml:space="preserve">ПП-15-1-2а ГОСТ 8020-90 </t>
  </si>
  <si>
    <t>4230-1 Т</t>
  </si>
  <si>
    <t xml:space="preserve"> ПП-20-1-2а   ГОСТ 8020-90 </t>
  </si>
  <si>
    <t>4231-1 Т</t>
  </si>
  <si>
    <t>4223 Т</t>
  </si>
  <si>
    <t>Итого по товаром:</t>
  </si>
  <si>
    <t>Декабрь 2011 г,
ноябрь 2012 г.</t>
  </si>
  <si>
    <t>Срок выполнения работ с января по декабрь месяц</t>
  </si>
  <si>
    <t>7,10,11,12,20,21</t>
  </si>
  <si>
    <t>Исключить  следующие позиции по товаром:</t>
  </si>
  <si>
    <t>Панель распределительная.</t>
  </si>
  <si>
    <t>ЩО70-3-03У3</t>
  </si>
  <si>
    <t>Панель распределительная</t>
  </si>
  <si>
    <t>ЩО70-3-06У3</t>
  </si>
  <si>
    <t>ЩО70-3-17У3</t>
  </si>
  <si>
    <t>Электродвигатель</t>
  </si>
  <si>
    <t>АИР 100 S4  3 квт 1500 об/мин.</t>
  </si>
  <si>
    <t>КТПН-250/6/0,4кв  с
Трансформатором типа       ТМГ 11-250квт 6/0,4 кв.</t>
  </si>
  <si>
    <t>5077 Т</t>
  </si>
  <si>
    <t>5078 Т</t>
  </si>
  <si>
    <t>5079 Т</t>
  </si>
  <si>
    <t>5080 Т</t>
  </si>
  <si>
    <t>5081 Т</t>
  </si>
  <si>
    <t>839</t>
  </si>
  <si>
    <t>комплект</t>
  </si>
  <si>
    <t xml:space="preserve">
Подстанция с трансформатором.</t>
  </si>
  <si>
    <t>27.11.23</t>
  </si>
  <si>
    <t>27.11.41</t>
  </si>
  <si>
    <t xml:space="preserve"> Изменения и дополнения №14  в  Годовой план закупок товаров, работ и услуг  ТОО "Oil Construction Company" на  2012г .</t>
  </si>
  <si>
    <t>Приказ №388 от 20.11.2012 год.</t>
  </si>
  <si>
    <t>5082 Т</t>
  </si>
  <si>
    <t xml:space="preserve">К-20-9  серия 3.90-3,ГОСТ 8020-90 </t>
  </si>
  <si>
    <t>ноябрь, декабрь
2012г.</t>
  </si>
  <si>
    <t>14,18,20,21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</si>
</sst>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  <numFmt numFmtId="188" formatCode="#,##0_ ;\-#,##0\ 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horizontal="center" vertical="center"/>
      <protection/>
    </xf>
    <xf numFmtId="0" fontId="21" fillId="24" borderId="10" xfId="65" applyFont="1" applyFill="1" applyBorder="1" applyAlignment="1">
      <alignment horizontal="center" vertical="center"/>
      <protection/>
    </xf>
    <xf numFmtId="0" fontId="21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Alignment="1">
      <alignment horizontal="center" vertical="center"/>
      <protection/>
    </xf>
    <xf numFmtId="0" fontId="33" fillId="25" borderId="0" xfId="65" applyFont="1" applyFill="1" applyBorder="1" applyAlignment="1">
      <alignment horizontal="center" vertical="center"/>
      <protection/>
    </xf>
    <xf numFmtId="0" fontId="33" fillId="25" borderId="0" xfId="65" applyFont="1" applyFill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Alignment="1">
      <alignment horizontal="center" vertical="center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31" fillId="25" borderId="11" xfId="65" applyFont="1" applyFill="1" applyBorder="1" applyAlignment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65" applyFont="1" applyFill="1" applyBorder="1" applyAlignment="1">
      <alignment horizontal="center" vertical="center"/>
      <protection/>
    </xf>
    <xf numFmtId="0" fontId="32" fillId="25" borderId="10" xfId="65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0" fontId="32" fillId="25" borderId="10" xfId="80" applyNumberFormat="1" applyFont="1" applyFill="1" applyBorder="1" applyAlignment="1" applyProtection="1">
      <alignment horizontal="center" vertical="center"/>
      <protection hidden="1"/>
    </xf>
    <xf numFmtId="166" fontId="32" fillId="25" borderId="10" xfId="90" applyNumberFormat="1" applyFont="1" applyFill="1" applyBorder="1" applyAlignment="1" applyProtection="1">
      <alignment horizontal="center" vertical="center" wrapText="1"/>
      <protection/>
    </xf>
    <xf numFmtId="165" fontId="29" fillId="25" borderId="10" xfId="90" applyFont="1" applyFill="1" applyBorder="1" applyAlignment="1" applyProtection="1">
      <alignment horizontal="center" vertical="center" wrapText="1"/>
      <protection/>
    </xf>
    <xf numFmtId="0" fontId="31" fillId="25" borderId="0" xfId="65" applyFont="1" applyFill="1" applyBorder="1" applyAlignment="1">
      <alignment horizontal="center" vertical="center"/>
      <protection/>
    </xf>
    <xf numFmtId="0" fontId="31" fillId="25" borderId="0" xfId="65" applyFont="1" applyFill="1" applyAlignment="1">
      <alignment horizontal="center" vertical="center"/>
      <protection/>
    </xf>
    <xf numFmtId="43" fontId="32" fillId="25" borderId="10" xfId="65" applyNumberFormat="1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5" applyFont="1" applyFill="1" applyBorder="1" applyAlignment="1">
      <alignment horizontal="center" vertical="center"/>
      <protection/>
    </xf>
    <xf numFmtId="0" fontId="20" fillId="25" borderId="10" xfId="65" applyFont="1" applyFill="1" applyBorder="1" applyAlignment="1">
      <alignment horizontal="center" vertical="center" wrapText="1"/>
      <protection/>
    </xf>
    <xf numFmtId="49" fontId="20" fillId="25" borderId="10" xfId="65" applyNumberFormat="1" applyFont="1" applyFill="1" applyBorder="1" applyAlignment="1">
      <alignment horizontal="center" vertical="center"/>
      <protection/>
    </xf>
    <xf numFmtId="3" fontId="31" fillId="25" borderId="0" xfId="65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32" fillId="25" borderId="10" xfId="80" applyNumberFormat="1" applyFont="1" applyFill="1" applyBorder="1" applyAlignment="1" applyProtection="1">
      <alignment horizontal="center" vertical="center" wrapText="1"/>
      <protection hidden="1"/>
    </xf>
    <xf numFmtId="43" fontId="30" fillId="25" borderId="10" xfId="0" applyNumberFormat="1" applyFont="1" applyFill="1" applyBorder="1" applyAlignment="1">
      <alignment horizontal="center" vertical="center"/>
    </xf>
    <xf numFmtId="4" fontId="31" fillId="25" borderId="10" xfId="65" applyNumberFormat="1" applyFont="1" applyFill="1" applyBorder="1" applyAlignment="1">
      <alignment horizontal="center" vertical="center"/>
      <protection/>
    </xf>
    <xf numFmtId="0" fontId="30" fillId="25" borderId="10" xfId="65" applyFont="1" applyFill="1" applyBorder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 wrapText="1"/>
      <protection/>
    </xf>
    <xf numFmtId="0" fontId="20" fillId="24" borderId="10" xfId="80" applyNumberFormat="1" applyFont="1" applyFill="1" applyBorder="1" applyAlignment="1" applyProtection="1">
      <alignment horizontal="center" vertical="center"/>
      <protection hidden="1"/>
    </xf>
    <xf numFmtId="0" fontId="21" fillId="24" borderId="10" xfId="67" applyFont="1" applyFill="1" applyBorder="1" applyAlignment="1">
      <alignment horizontal="center" vertical="center"/>
      <protection/>
    </xf>
    <xf numFmtId="43" fontId="20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65" applyFont="1" applyFill="1" applyBorder="1" applyAlignment="1">
      <alignment horizontal="center" vertical="center" wrapText="1"/>
      <protection/>
    </xf>
    <xf numFmtId="0" fontId="35" fillId="24" borderId="10" xfId="67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10" xfId="80" applyNumberFormat="1" applyFont="1" applyFill="1" applyBorder="1" applyAlignment="1" applyProtection="1">
      <alignment horizontal="center" vertical="center"/>
      <protection hidden="1"/>
    </xf>
    <xf numFmtId="0" fontId="35" fillId="24" borderId="0" xfId="65" applyFont="1" applyFill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10" xfId="80" applyNumberFormat="1" applyFont="1" applyFill="1" applyBorder="1" applyAlignment="1" applyProtection="1">
      <alignment horizontal="center" vertical="center"/>
      <protection hidden="1"/>
    </xf>
    <xf numFmtId="165" fontId="21" fillId="26" borderId="10" xfId="90" applyFont="1" applyFill="1" applyBorder="1" applyAlignment="1">
      <alignment vertical="center"/>
    </xf>
    <xf numFmtId="49" fontId="20" fillId="26" borderId="10" xfId="0" applyNumberFormat="1" applyFont="1" applyFill="1" applyBorder="1" applyAlignment="1">
      <alignment horizontal="center" vertical="center" wrapText="1"/>
    </xf>
    <xf numFmtId="0" fontId="20" fillId="25" borderId="10" xfId="80" applyNumberFormat="1" applyFont="1" applyFill="1" applyBorder="1" applyAlignment="1" applyProtection="1">
      <alignment horizontal="center" vertical="center"/>
      <protection hidden="1"/>
    </xf>
    <xf numFmtId="166" fontId="20" fillId="25" borderId="10" xfId="90" applyNumberFormat="1" applyFont="1" applyFill="1" applyBorder="1" applyAlignment="1" applyProtection="1">
      <alignment horizontal="center" vertical="center" wrapText="1"/>
      <protection/>
    </xf>
    <xf numFmtId="165" fontId="20" fillId="25" borderId="10" xfId="90" applyFont="1" applyFill="1" applyBorder="1" applyAlignment="1" applyProtection="1">
      <alignment horizontal="center" vertical="center" wrapText="1"/>
      <protection/>
    </xf>
    <xf numFmtId="0" fontId="20" fillId="24" borderId="10" xfId="79" applyNumberFormat="1" applyFont="1" applyFill="1" applyBorder="1" applyAlignment="1" applyProtection="1">
      <alignment horizontal="center" vertical="center" wrapText="1"/>
      <protection hidden="1"/>
    </xf>
    <xf numFmtId="171" fontId="20" fillId="24" borderId="10" xfId="92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165" fontId="20" fillId="24" borderId="10" xfId="90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Alignment="1">
      <alignment horizontal="center" vertical="center"/>
      <protection/>
    </xf>
    <xf numFmtId="0" fontId="28" fillId="25" borderId="0" xfId="65" applyFont="1" applyFill="1" applyBorder="1" applyAlignment="1">
      <alignment vertical="center"/>
      <protection/>
    </xf>
    <xf numFmtId="0" fontId="28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Border="1" applyAlignment="1">
      <alignment vertical="center"/>
      <protection/>
    </xf>
    <xf numFmtId="0" fontId="22" fillId="25" borderId="0" xfId="65" applyFont="1" applyFill="1" applyBorder="1" applyAlignment="1">
      <alignment horizontal="center" vertical="center"/>
      <protection/>
    </xf>
    <xf numFmtId="0" fontId="30" fillId="25" borderId="0" xfId="65" applyFont="1" applyFill="1" applyAlignment="1">
      <alignment horizontal="center" vertical="center"/>
      <protection/>
    </xf>
    <xf numFmtId="0" fontId="30" fillId="25" borderId="0" xfId="65" applyFont="1" applyFill="1" applyBorder="1" applyAlignment="1">
      <alignment horizontal="center" vertical="center"/>
      <protection/>
    </xf>
    <xf numFmtId="0" fontId="20" fillId="25" borderId="0" xfId="0" applyFont="1" applyFill="1" applyBorder="1" applyAlignment="1">
      <alignment horizontal="center" vertical="center"/>
    </xf>
    <xf numFmtId="0" fontId="20" fillId="25" borderId="0" xfId="65" applyFont="1" applyFill="1" applyBorder="1" applyAlignment="1">
      <alignment horizontal="center" vertical="center" wrapText="1"/>
      <protection/>
    </xf>
    <xf numFmtId="14" fontId="20" fillId="25" borderId="0" xfId="65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0" xfId="80" applyNumberFormat="1" applyFont="1" applyFill="1" applyBorder="1" applyAlignment="1" applyProtection="1">
      <alignment horizontal="center" vertical="center"/>
      <protection hidden="1"/>
    </xf>
    <xf numFmtId="166" fontId="20" fillId="25" borderId="0" xfId="90" applyNumberFormat="1" applyFont="1" applyFill="1" applyBorder="1" applyAlignment="1" applyProtection="1">
      <alignment horizontal="center" vertical="center" wrapText="1"/>
      <protection/>
    </xf>
    <xf numFmtId="165" fontId="20" fillId="25" borderId="0" xfId="90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Border="1" applyAlignment="1">
      <alignment horizontal="center" vertical="center" wrapText="1"/>
      <protection/>
    </xf>
    <xf numFmtId="49" fontId="28" fillId="25" borderId="0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65" applyFont="1" applyFill="1" applyAlignment="1">
      <alignment vertical="center"/>
      <protection/>
    </xf>
    <xf numFmtId="0" fontId="34" fillId="25" borderId="0" xfId="65" applyFont="1" applyFill="1" applyBorder="1" applyAlignment="1">
      <alignment horizontal="center" vertical="center"/>
      <protection/>
    </xf>
    <xf numFmtId="0" fontId="34" fillId="25" borderId="0" xfId="0" applyFont="1" applyFill="1" applyBorder="1" applyAlignment="1">
      <alignment horizontal="center" vertical="center" wrapText="1"/>
    </xf>
    <xf numFmtId="165" fontId="34" fillId="25" borderId="0" xfId="90" applyFont="1" applyFill="1" applyBorder="1" applyAlignment="1">
      <alignment horizontal="center" vertical="center" wrapText="1"/>
    </xf>
    <xf numFmtId="4" fontId="28" fillId="25" borderId="0" xfId="65" applyNumberFormat="1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vertical="center"/>
      <protection/>
    </xf>
    <xf numFmtId="0" fontId="26" fillId="25" borderId="0" xfId="65" applyFont="1" applyFill="1" applyAlignment="1">
      <alignment horizontal="center" vertical="center"/>
      <protection/>
    </xf>
    <xf numFmtId="0" fontId="33" fillId="25" borderId="0" xfId="65" applyFont="1" applyFill="1" applyAlignment="1">
      <alignment vertical="center"/>
      <protection/>
    </xf>
    <xf numFmtId="0" fontId="21" fillId="25" borderId="0" xfId="65" applyFont="1" applyFill="1" applyAlignment="1">
      <alignment vertical="center"/>
      <protection/>
    </xf>
    <xf numFmtId="0" fontId="20" fillId="25" borderId="10" xfId="0" applyFont="1" applyFill="1" applyBorder="1" applyAlignment="1">
      <alignment horizontal="center" vertical="center"/>
    </xf>
    <xf numFmtId="0" fontId="21" fillId="25" borderId="0" xfId="65" applyFont="1" applyFill="1" applyAlignment="1">
      <alignment horizontal="center" vertical="center" wrapText="1"/>
      <protection/>
    </xf>
    <xf numFmtId="0" fontId="20" fillId="24" borderId="10" xfId="67" applyFont="1" applyFill="1" applyBorder="1" applyAlignment="1">
      <alignment horizontal="center" vertical="center"/>
      <protection/>
    </xf>
    <xf numFmtId="43" fontId="35" fillId="24" borderId="10" xfId="0" applyNumberFormat="1" applyFont="1" applyFill="1" applyBorder="1" applyAlignment="1">
      <alignment horizontal="center" vertical="center"/>
    </xf>
    <xf numFmtId="187" fontId="20" fillId="24" borderId="10" xfId="65" applyNumberFormat="1" applyFont="1" applyFill="1" applyBorder="1" applyAlignment="1">
      <alignment horizontal="center" vertical="center"/>
      <protection/>
    </xf>
    <xf numFmtId="165" fontId="29" fillId="25" borderId="10" xfId="90" applyNumberFormat="1" applyFont="1" applyFill="1" applyBorder="1" applyAlignment="1" applyProtection="1">
      <alignment horizontal="center" vertical="center" wrapText="1"/>
      <protection/>
    </xf>
    <xf numFmtId="0" fontId="27" fillId="25" borderId="0" xfId="65" applyFont="1" applyFill="1" applyAlignment="1">
      <alignment horizontal="left" vertical="center"/>
      <protection/>
    </xf>
    <xf numFmtId="0" fontId="27" fillId="25" borderId="0" xfId="65" applyFont="1" applyFill="1" applyBorder="1" applyAlignment="1">
      <alignment horizontal="right" vertical="center"/>
      <protection/>
    </xf>
    <xf numFmtId="0" fontId="27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7" fillId="25" borderId="0" xfId="65" applyFont="1" applyFill="1" applyAlignment="1">
      <alignment vertical="center"/>
      <protection/>
    </xf>
    <xf numFmtId="0" fontId="27" fillId="25" borderId="0" xfId="65" applyFont="1" applyFill="1" applyAlignment="1">
      <alignment horizontal="center" vertical="center"/>
      <protection/>
    </xf>
    <xf numFmtId="0" fontId="29" fillId="25" borderId="12" xfId="65" applyFont="1" applyFill="1" applyBorder="1" applyAlignment="1">
      <alignment horizontal="center" vertical="center" wrapText="1"/>
      <protection/>
    </xf>
    <xf numFmtId="0" fontId="25" fillId="25" borderId="0" xfId="65" applyFont="1" applyFill="1" applyBorder="1" applyAlignment="1">
      <alignment vertical="center"/>
      <protection/>
    </xf>
    <xf numFmtId="0" fontId="35" fillId="24" borderId="10" xfId="80" applyNumberFormat="1" applyFont="1" applyFill="1" applyBorder="1" applyAlignment="1" applyProtection="1">
      <alignment horizontal="center" vertical="center" wrapText="1"/>
      <protection hidden="1"/>
    </xf>
    <xf numFmtId="165" fontId="35" fillId="24" borderId="10" xfId="94" applyFont="1" applyFill="1" applyBorder="1" applyAlignment="1" applyProtection="1">
      <alignment horizontal="center" vertical="center" wrapText="1"/>
      <protection/>
    </xf>
    <xf numFmtId="0" fontId="35" fillId="24" borderId="0" xfId="65" applyFont="1" applyFill="1" applyBorder="1" applyAlignment="1">
      <alignment horizontal="center" vertical="center"/>
      <protection/>
    </xf>
    <xf numFmtId="0" fontId="20" fillId="24" borderId="10" xfId="80" applyNumberFormat="1" applyFont="1" applyFill="1" applyBorder="1" applyAlignment="1" applyProtection="1">
      <alignment horizontal="center" vertical="center" wrapText="1"/>
      <protection hidden="1"/>
    </xf>
    <xf numFmtId="165" fontId="20" fillId="24" borderId="10" xfId="94" applyFont="1" applyFill="1" applyBorder="1" applyAlignment="1" applyProtection="1">
      <alignment horizontal="center" vertical="center" wrapText="1"/>
      <protection/>
    </xf>
    <xf numFmtId="165" fontId="31" fillId="24" borderId="10" xfId="90" applyFont="1" applyFill="1" applyBorder="1" applyAlignment="1">
      <alignment horizontal="center" vertical="center"/>
    </xf>
    <xf numFmtId="43" fontId="29" fillId="25" borderId="12" xfId="65" applyNumberFormat="1" applyFont="1" applyFill="1" applyBorder="1" applyAlignment="1">
      <alignment horizontal="center" vertical="center" wrapText="1"/>
      <protection/>
    </xf>
    <xf numFmtId="187" fontId="21" fillId="25" borderId="11" xfId="65" applyNumberFormat="1" applyFont="1" applyFill="1" applyBorder="1" applyAlignment="1">
      <alignment horizontal="center" vertical="center"/>
      <protection/>
    </xf>
    <xf numFmtId="49" fontId="20" fillId="26" borderId="11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5" borderId="13" xfId="65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166" fontId="20" fillId="26" borderId="13" xfId="90" applyNumberFormat="1" applyFont="1" applyFill="1" applyBorder="1" applyAlignment="1" applyProtection="1">
      <alignment horizontal="center" vertical="center" wrapText="1"/>
      <protection/>
    </xf>
    <xf numFmtId="165" fontId="21" fillId="26" borderId="13" xfId="90" applyFont="1" applyFill="1" applyBorder="1" applyAlignment="1">
      <alignment vertical="center"/>
    </xf>
    <xf numFmtId="166" fontId="20" fillId="25" borderId="13" xfId="90" applyNumberFormat="1" applyFont="1" applyFill="1" applyBorder="1" applyAlignment="1" applyProtection="1">
      <alignment horizontal="center" vertical="center" wrapText="1"/>
      <protection/>
    </xf>
    <xf numFmtId="0" fontId="20" fillId="26" borderId="14" xfId="80" applyNumberFormat="1" applyFont="1" applyFill="1" applyBorder="1" applyAlignment="1" applyProtection="1">
      <alignment horizontal="center" vertical="center"/>
      <protection hidden="1"/>
    </xf>
    <xf numFmtId="0" fontId="20" fillId="26" borderId="14" xfId="0" applyFont="1" applyFill="1" applyBorder="1" applyAlignment="1">
      <alignment horizontal="center" vertical="center" wrapText="1"/>
    </xf>
    <xf numFmtId="0" fontId="24" fillId="25" borderId="0" xfId="65" applyFont="1" applyFill="1" applyBorder="1" applyAlignment="1">
      <alignment vertical="center"/>
      <protection/>
    </xf>
    <xf numFmtId="0" fontId="27" fillId="25" borderId="0" xfId="65" applyFont="1" applyFill="1" applyAlignment="1">
      <alignment horizontal="left" vertical="center"/>
      <protection/>
    </xf>
    <xf numFmtId="0" fontId="29" fillId="25" borderId="10" xfId="0" applyFont="1" applyFill="1" applyBorder="1" applyAlignment="1">
      <alignment horizontal="left" vertical="center"/>
    </xf>
    <xf numFmtId="0" fontId="27" fillId="25" borderId="0" xfId="65" applyFont="1" applyFill="1" applyAlignment="1">
      <alignment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9" fillId="25" borderId="15" xfId="65" applyFont="1" applyFill="1" applyBorder="1" applyAlignment="1">
      <alignment horizontal="center" vertical="center" wrapText="1"/>
      <protection/>
    </xf>
    <xf numFmtId="0" fontId="29" fillId="25" borderId="16" xfId="65" applyFont="1" applyFill="1" applyBorder="1" applyAlignment="1">
      <alignment horizontal="center" vertical="center" wrapText="1"/>
      <protection/>
    </xf>
    <xf numFmtId="0" fontId="31" fillId="25" borderId="10" xfId="65" applyFont="1" applyFill="1" applyBorder="1" applyAlignment="1">
      <alignment horizontal="left" vertical="center"/>
      <protection/>
    </xf>
    <xf numFmtId="0" fontId="31" fillId="25" borderId="10" xfId="65" applyFont="1" applyFill="1" applyBorder="1" applyAlignment="1">
      <alignment horizontal="left" vertical="center" wrapText="1"/>
      <protection/>
    </xf>
    <xf numFmtId="0" fontId="21" fillId="25" borderId="17" xfId="65" applyFont="1" applyFill="1" applyBorder="1" applyAlignment="1">
      <alignment horizontal="center" vertical="center"/>
      <protection/>
    </xf>
    <xf numFmtId="0" fontId="31" fillId="25" borderId="11" xfId="65" applyFont="1" applyFill="1" applyBorder="1" applyAlignment="1">
      <alignment vertical="center"/>
      <protection/>
    </xf>
    <xf numFmtId="0" fontId="31" fillId="25" borderId="18" xfId="65" applyFont="1" applyFill="1" applyBorder="1" applyAlignment="1">
      <alignment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29" fillId="24" borderId="11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 vertical="center"/>
    </xf>
    <xf numFmtId="0" fontId="29" fillId="25" borderId="11" xfId="65" applyFont="1" applyFill="1" applyBorder="1" applyAlignment="1">
      <alignment horizontal="left" vertical="center" wrapText="1"/>
      <protection/>
    </xf>
    <xf numFmtId="0" fontId="29" fillId="25" borderId="18" xfId="65" applyFont="1" applyFill="1" applyBorder="1" applyAlignment="1">
      <alignment horizontal="left" vertical="center" wrapText="1"/>
      <protection/>
    </xf>
    <xf numFmtId="0" fontId="29" fillId="25" borderId="13" xfId="65" applyFont="1" applyFill="1" applyBorder="1" applyAlignment="1">
      <alignment horizontal="left" vertical="center" wrapText="1"/>
      <protection/>
    </xf>
    <xf numFmtId="0" fontId="31" fillId="25" borderId="11" xfId="65" applyFont="1" applyFill="1" applyBorder="1" applyAlignment="1">
      <alignment horizontal="left" vertical="center" wrapText="1"/>
      <protection/>
    </xf>
    <xf numFmtId="0" fontId="31" fillId="25" borderId="18" xfId="65" applyFont="1" applyFill="1" applyBorder="1" applyAlignment="1">
      <alignment horizontal="left" vertical="center" wrapText="1"/>
      <protection/>
    </xf>
    <xf numFmtId="0" fontId="31" fillId="25" borderId="13" xfId="65" applyFont="1" applyFill="1" applyBorder="1" applyAlignment="1">
      <alignment horizontal="left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</cellXfs>
  <cellStyles count="84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Лист1" xfId="79"/>
    <cellStyle name="Обычный_Утв.заявка  (свод.)-2006  от 10 11 05.база xls (вар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Стиль 1 2 15" xfId="87"/>
    <cellStyle name="Стиль 1 3" xfId="88"/>
    <cellStyle name="Текст предупреждения" xfId="89"/>
    <cellStyle name="Comma" xfId="90"/>
    <cellStyle name="Comma [0]" xfId="91"/>
    <cellStyle name="Финансовый 2" xfId="92"/>
    <cellStyle name="Финансовый 2 2" xfId="93"/>
    <cellStyle name="Финансовый 2 36" xfId="94"/>
    <cellStyle name="Финансовый 29" xfId="95"/>
    <cellStyle name="Финансовый 3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6"/>
  <sheetViews>
    <sheetView tabSelected="1" view="pageBreakPreview" zoomScale="75" zoomScaleSheetLayoutView="75" zoomScalePageLayoutView="0" workbookViewId="0" topLeftCell="B1">
      <pane ySplit="10" topLeftCell="A11" activePane="bottomLeft" state="frozen"/>
      <selection pane="topLeft" activeCell="B1" sqref="B1"/>
      <selection pane="bottomLeft" activeCell="U51" sqref="U51"/>
    </sheetView>
  </sheetViews>
  <sheetFormatPr defaultColWidth="9.00390625" defaultRowHeight="12.75"/>
  <cols>
    <col min="1" max="1" width="5.25390625" style="9" hidden="1" customWidth="1"/>
    <col min="2" max="2" width="9.875" style="9" customWidth="1"/>
    <col min="3" max="3" width="17.375" style="89" customWidth="1"/>
    <col min="4" max="4" width="13.125" style="9" customWidth="1"/>
    <col min="5" max="5" width="42.25390625" style="9" customWidth="1"/>
    <col min="6" max="6" width="75.00390625" style="9" customWidth="1"/>
    <col min="7" max="7" width="34.625" style="9" customWidth="1"/>
    <col min="8" max="8" width="10.125" style="9" customWidth="1"/>
    <col min="9" max="9" width="15.25390625" style="9" customWidth="1"/>
    <col min="10" max="10" width="14.75390625" style="9" customWidth="1"/>
    <col min="11" max="11" width="13.125" style="9" customWidth="1"/>
    <col min="12" max="12" width="14.625" style="9" customWidth="1"/>
    <col min="13" max="13" width="18.25390625" style="9" customWidth="1"/>
    <col min="14" max="14" width="15.75390625" style="9" customWidth="1"/>
    <col min="15" max="15" width="21.875" style="9" customWidth="1"/>
    <col min="16" max="16" width="22.625" style="9" customWidth="1"/>
    <col min="17" max="17" width="12.875" style="9" customWidth="1"/>
    <col min="18" max="18" width="9.75390625" style="9" customWidth="1"/>
    <col min="19" max="19" width="7.875" style="9" customWidth="1"/>
    <col min="20" max="20" width="18.00390625" style="9" customWidth="1"/>
    <col min="21" max="21" width="25.625" style="9" customWidth="1"/>
    <col min="22" max="22" width="26.125" style="9" customWidth="1"/>
    <col min="23" max="23" width="12.875" style="9" customWidth="1"/>
    <col min="24" max="24" width="8.25390625" style="9" customWidth="1"/>
    <col min="25" max="25" width="27.25390625" style="9" customWidth="1"/>
    <col min="26" max="26" width="13.25390625" style="8" customWidth="1"/>
    <col min="27" max="27" width="20.875" style="8" customWidth="1"/>
    <col min="28" max="28" width="12.625" style="8" bestFit="1" customWidth="1"/>
    <col min="29" max="39" width="9.125" style="8" customWidth="1"/>
    <col min="40" max="16384" width="9.125" style="9" customWidth="1"/>
  </cols>
  <sheetData>
    <row r="1" spans="2:39" s="15" customFormat="1" ht="18.75">
      <c r="B1" s="102"/>
      <c r="C1" s="102"/>
      <c r="D1" s="102"/>
      <c r="E1" s="14"/>
      <c r="F1" s="14"/>
      <c r="G1" s="14"/>
      <c r="H1" s="14"/>
      <c r="I1" s="14"/>
      <c r="J1" s="14"/>
      <c r="K1" s="14"/>
      <c r="L1" s="14"/>
      <c r="M1" s="14"/>
      <c r="N1" s="14" t="s">
        <v>25</v>
      </c>
      <c r="O1" s="16"/>
      <c r="P1" s="14"/>
      <c r="Q1" s="14"/>
      <c r="R1" s="14"/>
      <c r="S1" s="14"/>
      <c r="T1" s="16"/>
      <c r="U1" s="122"/>
      <c r="V1" s="122"/>
      <c r="W1" s="144" t="s">
        <v>42</v>
      </c>
      <c r="X1" s="144"/>
      <c r="Y1" s="14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2:39" s="15" customFormat="1" ht="18.75">
      <c r="B2" s="102"/>
      <c r="C2" s="102"/>
      <c r="D2" s="102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  <c r="P2" s="14"/>
      <c r="Q2" s="14"/>
      <c r="R2" s="14"/>
      <c r="S2" s="14"/>
      <c r="T2" s="14"/>
      <c r="U2" s="122"/>
      <c r="V2" s="122"/>
      <c r="W2" s="144" t="s">
        <v>43</v>
      </c>
      <c r="X2" s="144"/>
      <c r="Y2" s="14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9" s="15" customFormat="1" ht="18.75">
      <c r="B3" s="102"/>
      <c r="C3" s="102"/>
      <c r="D3" s="102"/>
      <c r="E3" s="14"/>
      <c r="F3" s="14"/>
      <c r="G3" s="14"/>
      <c r="H3" s="14"/>
      <c r="I3" s="14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22"/>
      <c r="V3" s="122"/>
      <c r="W3" s="144" t="s">
        <v>14</v>
      </c>
      <c r="X3" s="144"/>
      <c r="Y3" s="14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2:39" s="15" customFormat="1" ht="18.75">
      <c r="B4" s="102"/>
      <c r="C4" s="102"/>
      <c r="D4" s="102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  <c r="P4" s="14"/>
      <c r="Q4" s="14"/>
      <c r="R4" s="14"/>
      <c r="S4" s="14"/>
      <c r="T4" s="14"/>
      <c r="U4" s="122"/>
      <c r="V4" s="122"/>
      <c r="W4" s="144" t="s">
        <v>172</v>
      </c>
      <c r="X4" s="144"/>
      <c r="Y4" s="14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s="61" customFormat="1" ht="47.25" customHeight="1"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96"/>
      <c r="P5" s="63"/>
      <c r="Q5" s="63"/>
      <c r="R5" s="63"/>
      <c r="S5" s="63"/>
      <c r="T5" s="63"/>
      <c r="U5" s="95"/>
      <c r="V5" s="95"/>
      <c r="W5" s="95"/>
      <c r="X5" s="95"/>
      <c r="Y5" s="96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2:39" s="15" customFormat="1" ht="18.75">
      <c r="B6" s="144" t="s">
        <v>171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2:25" ht="47.25" customHeight="1" thickBot="1">
      <c r="B7" s="64"/>
      <c r="C7" s="64"/>
      <c r="D7" s="64"/>
      <c r="E7" s="8"/>
      <c r="F7" s="8"/>
      <c r="G7" s="8"/>
      <c r="H7" s="8"/>
      <c r="I7" s="8"/>
      <c r="J7" s="8"/>
      <c r="K7" s="8"/>
      <c r="L7" s="65"/>
      <c r="M7" s="65"/>
      <c r="N7" s="65"/>
      <c r="O7" s="65"/>
      <c r="P7" s="8"/>
      <c r="Q7" s="65"/>
      <c r="R7" s="65"/>
      <c r="S7" s="65"/>
      <c r="T7" s="145"/>
      <c r="U7" s="145"/>
      <c r="V7" s="145"/>
      <c r="W7" s="145"/>
      <c r="X7" s="145"/>
      <c r="Y7" s="145"/>
    </row>
    <row r="8" spans="2:26" ht="47.25" customHeight="1">
      <c r="B8" s="127" t="s">
        <v>16</v>
      </c>
      <c r="C8" s="127" t="s">
        <v>17</v>
      </c>
      <c r="D8" s="127" t="s">
        <v>18</v>
      </c>
      <c r="E8" s="127" t="s">
        <v>19</v>
      </c>
      <c r="F8" s="127" t="s">
        <v>20</v>
      </c>
      <c r="G8" s="127" t="s">
        <v>15</v>
      </c>
      <c r="H8" s="127" t="s">
        <v>21</v>
      </c>
      <c r="I8" s="127" t="s">
        <v>22</v>
      </c>
      <c r="J8" s="127" t="s">
        <v>23</v>
      </c>
      <c r="K8" s="127" t="s">
        <v>24</v>
      </c>
      <c r="L8" s="127" t="s">
        <v>0</v>
      </c>
      <c r="M8" s="127" t="s">
        <v>1</v>
      </c>
      <c r="N8" s="127" t="s">
        <v>2</v>
      </c>
      <c r="O8" s="127" t="s">
        <v>3</v>
      </c>
      <c r="P8" s="127" t="s">
        <v>4</v>
      </c>
      <c r="Q8" s="127" t="s">
        <v>5</v>
      </c>
      <c r="R8" s="127" t="s">
        <v>6</v>
      </c>
      <c r="S8" s="127" t="s">
        <v>7</v>
      </c>
      <c r="T8" s="127" t="s">
        <v>8</v>
      </c>
      <c r="U8" s="127" t="s">
        <v>9</v>
      </c>
      <c r="V8" s="127" t="s">
        <v>10</v>
      </c>
      <c r="W8" s="127" t="s">
        <v>11</v>
      </c>
      <c r="X8" s="127" t="s">
        <v>12</v>
      </c>
      <c r="Y8" s="127" t="s">
        <v>13</v>
      </c>
      <c r="Z8" s="131"/>
    </row>
    <row r="9" spans="2:39" s="66" customFormat="1" ht="47.25" customHeight="1" thickBot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31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2:39" s="66" customFormat="1" ht="15.75">
      <c r="B10" s="101">
        <v>1</v>
      </c>
      <c r="C10" s="101">
        <v>2</v>
      </c>
      <c r="D10" s="101">
        <v>3</v>
      </c>
      <c r="E10" s="101">
        <v>4</v>
      </c>
      <c r="F10" s="101">
        <v>5</v>
      </c>
      <c r="G10" s="101">
        <v>6</v>
      </c>
      <c r="H10" s="101">
        <v>7</v>
      </c>
      <c r="I10" s="101">
        <v>8</v>
      </c>
      <c r="J10" s="101">
        <v>9</v>
      </c>
      <c r="K10" s="101">
        <v>10</v>
      </c>
      <c r="L10" s="101">
        <v>11</v>
      </c>
      <c r="M10" s="101">
        <v>12</v>
      </c>
      <c r="N10" s="101">
        <v>13</v>
      </c>
      <c r="O10" s="101">
        <v>14</v>
      </c>
      <c r="P10" s="101">
        <v>15</v>
      </c>
      <c r="Q10" s="101">
        <v>16</v>
      </c>
      <c r="R10" s="101">
        <v>17</v>
      </c>
      <c r="S10" s="101">
        <v>18</v>
      </c>
      <c r="T10" s="101">
        <v>19</v>
      </c>
      <c r="U10" s="101">
        <v>20</v>
      </c>
      <c r="V10" s="101">
        <v>21</v>
      </c>
      <c r="W10" s="101">
        <v>22</v>
      </c>
      <c r="X10" s="101">
        <v>23</v>
      </c>
      <c r="Y10" s="101">
        <v>24</v>
      </c>
      <c r="Z10" s="8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2:39" s="66" customFormat="1" ht="15.75">
      <c r="B11" s="138" t="s">
        <v>152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40"/>
      <c r="Z11" s="8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26" s="6" customFormat="1" ht="63.75" customHeight="1">
      <c r="A12" s="1"/>
      <c r="B12" s="2" t="s">
        <v>147</v>
      </c>
      <c r="C12" s="3" t="s">
        <v>14</v>
      </c>
      <c r="D12" s="90" t="s">
        <v>115</v>
      </c>
      <c r="E12" s="106" t="s">
        <v>126</v>
      </c>
      <c r="F12" s="4" t="s">
        <v>127</v>
      </c>
      <c r="G12" s="1"/>
      <c r="H12" s="1" t="s">
        <v>93</v>
      </c>
      <c r="I12" s="1">
        <v>50</v>
      </c>
      <c r="J12" s="4">
        <v>470000000</v>
      </c>
      <c r="K12" s="3" t="s">
        <v>100</v>
      </c>
      <c r="L12" s="3" t="s">
        <v>101</v>
      </c>
      <c r="M12" s="45" t="s">
        <v>120</v>
      </c>
      <c r="N12" s="1" t="s">
        <v>26</v>
      </c>
      <c r="O12" s="3" t="s">
        <v>102</v>
      </c>
      <c r="P12" s="3" t="s">
        <v>50</v>
      </c>
      <c r="Q12" s="1">
        <v>796</v>
      </c>
      <c r="R12" s="39" t="s">
        <v>36</v>
      </c>
      <c r="S12" s="4">
        <v>20</v>
      </c>
      <c r="T12" s="107">
        <v>12830</v>
      </c>
      <c r="U12" s="41">
        <f>S12*T12</f>
        <v>256600</v>
      </c>
      <c r="V12" s="41">
        <f>U12*1.12</f>
        <v>287392</v>
      </c>
      <c r="W12" s="1"/>
      <c r="X12" s="1">
        <v>2012</v>
      </c>
      <c r="Y12" s="1" t="s">
        <v>128</v>
      </c>
      <c r="Z12" s="5"/>
    </row>
    <row r="13" spans="2:39" s="66" customFormat="1" ht="15.75">
      <c r="B13" s="138" t="s">
        <v>148</v>
      </c>
      <c r="C13" s="139"/>
      <c r="D13" s="139"/>
      <c r="E13" s="14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9">
        <f>SUM(U12)</f>
        <v>256600</v>
      </c>
      <c r="V13" s="109">
        <f>SUM(V12)</f>
        <v>287392</v>
      </c>
      <c r="W13" s="101"/>
      <c r="X13" s="101"/>
      <c r="Y13" s="101"/>
      <c r="Z13" s="8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2:39" s="26" customFormat="1" ht="37.5" customHeight="1">
      <c r="B14" s="129" t="s">
        <v>39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32"/>
      <c r="AA14" s="32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2:25" s="12" customFormat="1" ht="87" customHeight="1">
      <c r="B15" s="2" t="s">
        <v>54</v>
      </c>
      <c r="C15" s="38" t="s">
        <v>14</v>
      </c>
      <c r="D15" s="53" t="s">
        <v>44</v>
      </c>
      <c r="E15" s="50" t="s">
        <v>45</v>
      </c>
      <c r="F15" s="50" t="s">
        <v>94</v>
      </c>
      <c r="G15" s="50"/>
      <c r="H15" s="49" t="s">
        <v>46</v>
      </c>
      <c r="I15" s="49">
        <v>0</v>
      </c>
      <c r="J15" s="50">
        <v>470000000</v>
      </c>
      <c r="K15" s="3" t="s">
        <v>47</v>
      </c>
      <c r="L15" s="3" t="s">
        <v>48</v>
      </c>
      <c r="M15" s="4" t="s">
        <v>49</v>
      </c>
      <c r="N15" s="49" t="s">
        <v>26</v>
      </c>
      <c r="O15" s="3" t="s">
        <v>95</v>
      </c>
      <c r="P15" s="38" t="s">
        <v>50</v>
      </c>
      <c r="Q15" s="49">
        <v>642</v>
      </c>
      <c r="R15" s="51" t="s">
        <v>51</v>
      </c>
      <c r="S15" s="50">
        <v>1</v>
      </c>
      <c r="T15" s="52">
        <v>23102678.57</v>
      </c>
      <c r="U15" s="41">
        <f aca="true" t="shared" si="0" ref="U15:U28">S15*T15</f>
        <v>23102678.57</v>
      </c>
      <c r="V15" s="41">
        <f aca="true" t="shared" si="1" ref="V15:V28">U15*1.12</f>
        <v>25874999.998400003</v>
      </c>
      <c r="W15" s="49"/>
      <c r="X15" s="1">
        <v>2012</v>
      </c>
      <c r="Y15" s="49">
        <v>5.14</v>
      </c>
    </row>
    <row r="16" spans="2:25" s="12" customFormat="1" ht="87" customHeight="1">
      <c r="B16" s="2" t="s">
        <v>55</v>
      </c>
      <c r="C16" s="38" t="s">
        <v>14</v>
      </c>
      <c r="D16" s="53" t="s">
        <v>44</v>
      </c>
      <c r="E16" s="50" t="s">
        <v>45</v>
      </c>
      <c r="F16" s="50" t="s">
        <v>96</v>
      </c>
      <c r="G16" s="50"/>
      <c r="H16" s="49" t="s">
        <v>46</v>
      </c>
      <c r="I16" s="49">
        <v>0</v>
      </c>
      <c r="J16" s="50">
        <v>470000000</v>
      </c>
      <c r="K16" s="3" t="s">
        <v>47</v>
      </c>
      <c r="L16" s="3" t="s">
        <v>48</v>
      </c>
      <c r="M16" s="4" t="s">
        <v>49</v>
      </c>
      <c r="N16" s="49" t="s">
        <v>26</v>
      </c>
      <c r="O16" s="3" t="s">
        <v>95</v>
      </c>
      <c r="P16" s="38" t="s">
        <v>50</v>
      </c>
      <c r="Q16" s="49">
        <v>642</v>
      </c>
      <c r="R16" s="51" t="s">
        <v>51</v>
      </c>
      <c r="S16" s="50">
        <v>2</v>
      </c>
      <c r="T16" s="52">
        <v>30133928.57</v>
      </c>
      <c r="U16" s="41">
        <f t="shared" si="0"/>
        <v>60267857.14</v>
      </c>
      <c r="V16" s="41">
        <f t="shared" si="1"/>
        <v>67499999.9968</v>
      </c>
      <c r="W16" s="49"/>
      <c r="X16" s="1">
        <v>2012</v>
      </c>
      <c r="Y16" s="49">
        <v>5.14</v>
      </c>
    </row>
    <row r="17" spans="2:25" s="12" customFormat="1" ht="170.25" customHeight="1">
      <c r="B17" s="2" t="s">
        <v>56</v>
      </c>
      <c r="C17" s="38" t="s">
        <v>14</v>
      </c>
      <c r="D17" s="53" t="s">
        <v>52</v>
      </c>
      <c r="E17" s="50" t="s">
        <v>53</v>
      </c>
      <c r="F17" s="50" t="s">
        <v>97</v>
      </c>
      <c r="G17" s="50"/>
      <c r="H17" s="49" t="s">
        <v>46</v>
      </c>
      <c r="I17" s="49">
        <v>0</v>
      </c>
      <c r="J17" s="50">
        <v>470000000</v>
      </c>
      <c r="K17" s="3" t="s">
        <v>47</v>
      </c>
      <c r="L17" s="3" t="s">
        <v>48</v>
      </c>
      <c r="M17" s="4" t="s">
        <v>49</v>
      </c>
      <c r="N17" s="49" t="s">
        <v>26</v>
      </c>
      <c r="O17" s="3" t="s">
        <v>95</v>
      </c>
      <c r="P17" s="38" t="s">
        <v>50</v>
      </c>
      <c r="Q17" s="49">
        <v>642</v>
      </c>
      <c r="R17" s="51" t="s">
        <v>51</v>
      </c>
      <c r="S17" s="50">
        <v>1</v>
      </c>
      <c r="T17" s="52">
        <v>9933130.36</v>
      </c>
      <c r="U17" s="41">
        <f t="shared" si="0"/>
        <v>9933130.36</v>
      </c>
      <c r="V17" s="41">
        <f t="shared" si="1"/>
        <v>11125106.0032</v>
      </c>
      <c r="W17" s="49"/>
      <c r="X17" s="1">
        <v>2012</v>
      </c>
      <c r="Y17" s="49" t="s">
        <v>98</v>
      </c>
    </row>
    <row r="18" spans="2:25" s="12" customFormat="1" ht="63.75">
      <c r="B18" s="2" t="s">
        <v>82</v>
      </c>
      <c r="C18" s="38" t="s">
        <v>14</v>
      </c>
      <c r="D18" s="53" t="s">
        <v>57</v>
      </c>
      <c r="E18" s="50" t="s">
        <v>58</v>
      </c>
      <c r="F18" s="50" t="s">
        <v>59</v>
      </c>
      <c r="G18" s="50"/>
      <c r="H18" s="1" t="s">
        <v>93</v>
      </c>
      <c r="I18" s="1">
        <v>0</v>
      </c>
      <c r="J18" s="4">
        <v>470000000</v>
      </c>
      <c r="K18" s="3" t="s">
        <v>47</v>
      </c>
      <c r="L18" s="3" t="s">
        <v>48</v>
      </c>
      <c r="M18" s="4" t="s">
        <v>60</v>
      </c>
      <c r="N18" s="33" t="s">
        <v>26</v>
      </c>
      <c r="O18" s="3" t="s">
        <v>61</v>
      </c>
      <c r="P18" s="38" t="s">
        <v>50</v>
      </c>
      <c r="Q18" s="49">
        <v>796</v>
      </c>
      <c r="R18" s="51" t="s">
        <v>36</v>
      </c>
      <c r="S18" s="50">
        <v>6</v>
      </c>
      <c r="T18" s="52">
        <v>59000</v>
      </c>
      <c r="U18" s="41">
        <f t="shared" si="0"/>
        <v>354000</v>
      </c>
      <c r="V18" s="41">
        <f t="shared" si="1"/>
        <v>396480.00000000006</v>
      </c>
      <c r="W18" s="49"/>
      <c r="X18" s="1">
        <v>2012</v>
      </c>
      <c r="Y18" s="49">
        <v>7</v>
      </c>
    </row>
    <row r="19" spans="2:25" s="12" customFormat="1" ht="63.75">
      <c r="B19" s="2" t="s">
        <v>83</v>
      </c>
      <c r="C19" s="38" t="s">
        <v>14</v>
      </c>
      <c r="D19" s="53" t="s">
        <v>57</v>
      </c>
      <c r="E19" s="50" t="s">
        <v>62</v>
      </c>
      <c r="F19" s="50" t="s">
        <v>63</v>
      </c>
      <c r="G19" s="50"/>
      <c r="H19" s="1" t="s">
        <v>93</v>
      </c>
      <c r="I19" s="49">
        <v>0</v>
      </c>
      <c r="J19" s="50">
        <v>470000000</v>
      </c>
      <c r="K19" s="3" t="s">
        <v>47</v>
      </c>
      <c r="L19" s="3" t="s">
        <v>48</v>
      </c>
      <c r="M19" s="4" t="s">
        <v>60</v>
      </c>
      <c r="N19" s="49" t="s">
        <v>26</v>
      </c>
      <c r="O19" s="3" t="s">
        <v>61</v>
      </c>
      <c r="P19" s="38" t="s">
        <v>50</v>
      </c>
      <c r="Q19" s="29">
        <v>796</v>
      </c>
      <c r="R19" s="54" t="s">
        <v>36</v>
      </c>
      <c r="S19" s="50">
        <v>2</v>
      </c>
      <c r="T19" s="52">
        <v>45000</v>
      </c>
      <c r="U19" s="41">
        <f t="shared" si="0"/>
        <v>90000</v>
      </c>
      <c r="V19" s="41">
        <f t="shared" si="1"/>
        <v>100800.00000000001</v>
      </c>
      <c r="W19" s="49"/>
      <c r="X19" s="1">
        <v>2012</v>
      </c>
      <c r="Y19" s="49">
        <v>7</v>
      </c>
    </row>
    <row r="20" spans="2:25" s="12" customFormat="1" ht="63.75">
      <c r="B20" s="2" t="s">
        <v>84</v>
      </c>
      <c r="C20" s="38" t="s">
        <v>14</v>
      </c>
      <c r="D20" s="53" t="s">
        <v>57</v>
      </c>
      <c r="E20" s="50" t="s">
        <v>64</v>
      </c>
      <c r="F20" s="50" t="s">
        <v>65</v>
      </c>
      <c r="G20" s="50"/>
      <c r="H20" s="1" t="s">
        <v>93</v>
      </c>
      <c r="I20" s="1">
        <v>0</v>
      </c>
      <c r="J20" s="4">
        <v>470000000</v>
      </c>
      <c r="K20" s="3" t="s">
        <v>47</v>
      </c>
      <c r="L20" s="3" t="s">
        <v>48</v>
      </c>
      <c r="M20" s="4" t="s">
        <v>60</v>
      </c>
      <c r="N20" s="33" t="s">
        <v>26</v>
      </c>
      <c r="O20" s="3" t="s">
        <v>61</v>
      </c>
      <c r="P20" s="38" t="s">
        <v>50</v>
      </c>
      <c r="Q20" s="49">
        <v>796</v>
      </c>
      <c r="R20" s="51" t="s">
        <v>36</v>
      </c>
      <c r="S20" s="50">
        <v>2</v>
      </c>
      <c r="T20" s="52">
        <v>24000</v>
      </c>
      <c r="U20" s="41">
        <f t="shared" si="0"/>
        <v>48000</v>
      </c>
      <c r="V20" s="41">
        <f t="shared" si="1"/>
        <v>53760.00000000001</v>
      </c>
      <c r="W20" s="49"/>
      <c r="X20" s="1">
        <v>2012</v>
      </c>
      <c r="Y20" s="49">
        <v>7</v>
      </c>
    </row>
    <row r="21" spans="2:25" s="12" customFormat="1" ht="63.75">
      <c r="B21" s="2" t="s">
        <v>85</v>
      </c>
      <c r="C21" s="38" t="s">
        <v>14</v>
      </c>
      <c r="D21" s="53" t="s">
        <v>66</v>
      </c>
      <c r="E21" s="50" t="s">
        <v>67</v>
      </c>
      <c r="F21" s="50" t="s">
        <v>68</v>
      </c>
      <c r="G21" s="50"/>
      <c r="H21" s="1" t="s">
        <v>93</v>
      </c>
      <c r="I21" s="49">
        <v>0</v>
      </c>
      <c r="J21" s="50">
        <v>470000000</v>
      </c>
      <c r="K21" s="3" t="s">
        <v>47</v>
      </c>
      <c r="L21" s="3" t="s">
        <v>48</v>
      </c>
      <c r="M21" s="4" t="s">
        <v>60</v>
      </c>
      <c r="N21" s="49" t="s">
        <v>26</v>
      </c>
      <c r="O21" s="3" t="s">
        <v>61</v>
      </c>
      <c r="P21" s="38" t="s">
        <v>50</v>
      </c>
      <c r="Q21" s="29">
        <v>796</v>
      </c>
      <c r="R21" s="54" t="s">
        <v>36</v>
      </c>
      <c r="S21" s="50">
        <v>1</v>
      </c>
      <c r="T21" s="52">
        <v>59000</v>
      </c>
      <c r="U21" s="41">
        <f t="shared" si="0"/>
        <v>59000</v>
      </c>
      <c r="V21" s="41">
        <f t="shared" si="1"/>
        <v>66080</v>
      </c>
      <c r="W21" s="49"/>
      <c r="X21" s="1">
        <v>2012</v>
      </c>
      <c r="Y21" s="49">
        <v>7</v>
      </c>
    </row>
    <row r="22" spans="2:25" s="12" customFormat="1" ht="63.75">
      <c r="B22" s="2" t="s">
        <v>86</v>
      </c>
      <c r="C22" s="38" t="s">
        <v>14</v>
      </c>
      <c r="D22" s="53" t="s">
        <v>69</v>
      </c>
      <c r="E22" s="50" t="s">
        <v>70</v>
      </c>
      <c r="F22" s="50" t="s">
        <v>71</v>
      </c>
      <c r="G22" s="50"/>
      <c r="H22" s="1" t="s">
        <v>93</v>
      </c>
      <c r="I22" s="1">
        <v>0</v>
      </c>
      <c r="J22" s="4">
        <v>470000000</v>
      </c>
      <c r="K22" s="3" t="s">
        <v>47</v>
      </c>
      <c r="L22" s="3" t="s">
        <v>48</v>
      </c>
      <c r="M22" s="4" t="s">
        <v>60</v>
      </c>
      <c r="N22" s="33" t="s">
        <v>26</v>
      </c>
      <c r="O22" s="3" t="s">
        <v>61</v>
      </c>
      <c r="P22" s="38" t="s">
        <v>50</v>
      </c>
      <c r="Q22" s="49">
        <v>796</v>
      </c>
      <c r="R22" s="51" t="s">
        <v>36</v>
      </c>
      <c r="S22" s="50">
        <v>1</v>
      </c>
      <c r="T22" s="52">
        <v>39000</v>
      </c>
      <c r="U22" s="41">
        <f t="shared" si="0"/>
        <v>39000</v>
      </c>
      <c r="V22" s="41">
        <f t="shared" si="1"/>
        <v>43680.00000000001</v>
      </c>
      <c r="W22" s="49"/>
      <c r="X22" s="1">
        <v>2012</v>
      </c>
      <c r="Y22" s="49">
        <v>7</v>
      </c>
    </row>
    <row r="23" spans="2:25" s="12" customFormat="1" ht="63.75">
      <c r="B23" s="2" t="s">
        <v>87</v>
      </c>
      <c r="C23" s="38" t="s">
        <v>14</v>
      </c>
      <c r="D23" s="53" t="s">
        <v>69</v>
      </c>
      <c r="E23" s="50" t="s">
        <v>72</v>
      </c>
      <c r="F23" s="50">
        <v>100</v>
      </c>
      <c r="G23" s="50"/>
      <c r="H23" s="1" t="s">
        <v>93</v>
      </c>
      <c r="I23" s="49">
        <v>0</v>
      </c>
      <c r="J23" s="50">
        <v>470000000</v>
      </c>
      <c r="K23" s="3" t="s">
        <v>47</v>
      </c>
      <c r="L23" s="3" t="s">
        <v>48</v>
      </c>
      <c r="M23" s="4" t="s">
        <v>60</v>
      </c>
      <c r="N23" s="49" t="s">
        <v>26</v>
      </c>
      <c r="O23" s="3" t="s">
        <v>61</v>
      </c>
      <c r="P23" s="38" t="s">
        <v>50</v>
      </c>
      <c r="Q23" s="29">
        <v>796</v>
      </c>
      <c r="R23" s="54" t="s">
        <v>36</v>
      </c>
      <c r="S23" s="50">
        <v>2</v>
      </c>
      <c r="T23" s="52">
        <v>21000</v>
      </c>
      <c r="U23" s="41">
        <f t="shared" si="0"/>
        <v>42000</v>
      </c>
      <c r="V23" s="41">
        <f t="shared" si="1"/>
        <v>47040.00000000001</v>
      </c>
      <c r="W23" s="49"/>
      <c r="X23" s="1">
        <v>2012</v>
      </c>
      <c r="Y23" s="49">
        <v>7</v>
      </c>
    </row>
    <row r="24" spans="2:25" s="12" customFormat="1" ht="63.75">
      <c r="B24" s="2" t="s">
        <v>88</v>
      </c>
      <c r="C24" s="38" t="s">
        <v>14</v>
      </c>
      <c r="D24" s="53" t="s">
        <v>69</v>
      </c>
      <c r="E24" s="50" t="s">
        <v>73</v>
      </c>
      <c r="F24" s="50" t="s">
        <v>74</v>
      </c>
      <c r="G24" s="50"/>
      <c r="H24" s="1" t="s">
        <v>93</v>
      </c>
      <c r="I24" s="1">
        <v>0</v>
      </c>
      <c r="J24" s="4">
        <v>470000000</v>
      </c>
      <c r="K24" s="3" t="s">
        <v>47</v>
      </c>
      <c r="L24" s="3" t="s">
        <v>48</v>
      </c>
      <c r="M24" s="4" t="s">
        <v>60</v>
      </c>
      <c r="N24" s="33" t="s">
        <v>26</v>
      </c>
      <c r="O24" s="3" t="s">
        <v>61</v>
      </c>
      <c r="P24" s="38" t="s">
        <v>50</v>
      </c>
      <c r="Q24" s="49">
        <v>796</v>
      </c>
      <c r="R24" s="51" t="s">
        <v>36</v>
      </c>
      <c r="S24" s="50">
        <v>1</v>
      </c>
      <c r="T24" s="52">
        <v>18000</v>
      </c>
      <c r="U24" s="41">
        <f t="shared" si="0"/>
        <v>18000</v>
      </c>
      <c r="V24" s="41">
        <f t="shared" si="1"/>
        <v>20160.000000000004</v>
      </c>
      <c r="W24" s="49"/>
      <c r="X24" s="1">
        <v>2012</v>
      </c>
      <c r="Y24" s="49">
        <v>7</v>
      </c>
    </row>
    <row r="25" spans="2:25" s="12" customFormat="1" ht="63.75">
      <c r="B25" s="2" t="s">
        <v>89</v>
      </c>
      <c r="C25" s="38" t="s">
        <v>14</v>
      </c>
      <c r="D25" s="53" t="s">
        <v>69</v>
      </c>
      <c r="E25" s="50" t="s">
        <v>73</v>
      </c>
      <c r="F25" s="50" t="s">
        <v>75</v>
      </c>
      <c r="G25" s="50"/>
      <c r="H25" s="1" t="s">
        <v>93</v>
      </c>
      <c r="I25" s="49">
        <v>0</v>
      </c>
      <c r="J25" s="50">
        <v>470000000</v>
      </c>
      <c r="K25" s="3" t="s">
        <v>47</v>
      </c>
      <c r="L25" s="3" t="s">
        <v>48</v>
      </c>
      <c r="M25" s="4" t="s">
        <v>60</v>
      </c>
      <c r="N25" s="49" t="s">
        <v>26</v>
      </c>
      <c r="O25" s="3" t="s">
        <v>61</v>
      </c>
      <c r="P25" s="38" t="s">
        <v>50</v>
      </c>
      <c r="Q25" s="29">
        <v>796</v>
      </c>
      <c r="R25" s="54" t="s">
        <v>36</v>
      </c>
      <c r="S25" s="50">
        <v>1</v>
      </c>
      <c r="T25" s="52">
        <v>18000</v>
      </c>
      <c r="U25" s="41">
        <f t="shared" si="0"/>
        <v>18000</v>
      </c>
      <c r="V25" s="41">
        <f t="shared" si="1"/>
        <v>20160.000000000004</v>
      </c>
      <c r="W25" s="49"/>
      <c r="X25" s="1">
        <v>2012</v>
      </c>
      <c r="Y25" s="49">
        <v>7</v>
      </c>
    </row>
    <row r="26" spans="2:25" s="12" customFormat="1" ht="63.75">
      <c r="B26" s="2" t="s">
        <v>90</v>
      </c>
      <c r="C26" s="38" t="s">
        <v>14</v>
      </c>
      <c r="D26" s="53" t="s">
        <v>69</v>
      </c>
      <c r="E26" s="50" t="s">
        <v>76</v>
      </c>
      <c r="F26" s="50" t="s">
        <v>77</v>
      </c>
      <c r="G26" s="50"/>
      <c r="H26" s="1" t="s">
        <v>93</v>
      </c>
      <c r="I26" s="1">
        <v>0</v>
      </c>
      <c r="J26" s="4">
        <v>470000000</v>
      </c>
      <c r="K26" s="3" t="s">
        <v>47</v>
      </c>
      <c r="L26" s="3" t="s">
        <v>48</v>
      </c>
      <c r="M26" s="4" t="s">
        <v>60</v>
      </c>
      <c r="N26" s="33" t="s">
        <v>26</v>
      </c>
      <c r="O26" s="3" t="s">
        <v>61</v>
      </c>
      <c r="P26" s="38" t="s">
        <v>50</v>
      </c>
      <c r="Q26" s="49">
        <v>796</v>
      </c>
      <c r="R26" s="51" t="s">
        <v>36</v>
      </c>
      <c r="S26" s="50">
        <v>1</v>
      </c>
      <c r="T26" s="52">
        <v>21000</v>
      </c>
      <c r="U26" s="41">
        <f t="shared" si="0"/>
        <v>21000</v>
      </c>
      <c r="V26" s="41">
        <f t="shared" si="1"/>
        <v>23520.000000000004</v>
      </c>
      <c r="W26" s="49"/>
      <c r="X26" s="1">
        <v>2012</v>
      </c>
      <c r="Y26" s="49">
        <v>7</v>
      </c>
    </row>
    <row r="27" spans="2:25" s="12" customFormat="1" ht="63.75">
      <c r="B27" s="2" t="s">
        <v>91</v>
      </c>
      <c r="C27" s="38" t="s">
        <v>14</v>
      </c>
      <c r="D27" s="53" t="s">
        <v>69</v>
      </c>
      <c r="E27" s="50" t="s">
        <v>78</v>
      </c>
      <c r="F27" s="50" t="s">
        <v>77</v>
      </c>
      <c r="G27" s="50"/>
      <c r="H27" s="1" t="s">
        <v>93</v>
      </c>
      <c r="I27" s="49">
        <v>0</v>
      </c>
      <c r="J27" s="50">
        <v>470000000</v>
      </c>
      <c r="K27" s="3" t="s">
        <v>47</v>
      </c>
      <c r="L27" s="3" t="s">
        <v>48</v>
      </c>
      <c r="M27" s="4" t="s">
        <v>60</v>
      </c>
      <c r="N27" s="49" t="s">
        <v>26</v>
      </c>
      <c r="O27" s="3" t="s">
        <v>61</v>
      </c>
      <c r="P27" s="38" t="s">
        <v>50</v>
      </c>
      <c r="Q27" s="29">
        <v>796</v>
      </c>
      <c r="R27" s="54" t="s">
        <v>36</v>
      </c>
      <c r="S27" s="50">
        <v>4</v>
      </c>
      <c r="T27" s="52">
        <v>7000</v>
      </c>
      <c r="U27" s="41">
        <f t="shared" si="0"/>
        <v>28000</v>
      </c>
      <c r="V27" s="41">
        <f t="shared" si="1"/>
        <v>31360.000000000004</v>
      </c>
      <c r="W27" s="49"/>
      <c r="X27" s="1">
        <v>2012</v>
      </c>
      <c r="Y27" s="49">
        <v>7</v>
      </c>
    </row>
    <row r="28" spans="2:25" s="12" customFormat="1" ht="63.75">
      <c r="B28" s="2" t="s">
        <v>92</v>
      </c>
      <c r="C28" s="38" t="s">
        <v>14</v>
      </c>
      <c r="D28" s="53" t="s">
        <v>79</v>
      </c>
      <c r="E28" s="50" t="s">
        <v>80</v>
      </c>
      <c r="F28" s="50" t="s">
        <v>81</v>
      </c>
      <c r="G28" s="50"/>
      <c r="H28" s="1" t="s">
        <v>93</v>
      </c>
      <c r="I28" s="1">
        <v>0</v>
      </c>
      <c r="J28" s="4">
        <v>470000000</v>
      </c>
      <c r="K28" s="3" t="s">
        <v>47</v>
      </c>
      <c r="L28" s="3" t="s">
        <v>48</v>
      </c>
      <c r="M28" s="4" t="s">
        <v>60</v>
      </c>
      <c r="N28" s="33" t="s">
        <v>26</v>
      </c>
      <c r="O28" s="3" t="s">
        <v>61</v>
      </c>
      <c r="P28" s="38" t="s">
        <v>50</v>
      </c>
      <c r="Q28" s="49">
        <v>796</v>
      </c>
      <c r="R28" s="51" t="s">
        <v>36</v>
      </c>
      <c r="S28" s="50">
        <v>300</v>
      </c>
      <c r="T28" s="52">
        <v>760</v>
      </c>
      <c r="U28" s="41">
        <f t="shared" si="0"/>
        <v>228000</v>
      </c>
      <c r="V28" s="41">
        <f t="shared" si="1"/>
        <v>255360.00000000003</v>
      </c>
      <c r="W28" s="49"/>
      <c r="X28" s="1">
        <v>2012</v>
      </c>
      <c r="Y28" s="49">
        <v>7</v>
      </c>
    </row>
    <row r="29" spans="1:26" s="48" customFormat="1" ht="63.75" customHeight="1">
      <c r="A29" s="46"/>
      <c r="B29" s="42" t="s">
        <v>122</v>
      </c>
      <c r="C29" s="43" t="s">
        <v>14</v>
      </c>
      <c r="D29" s="44" t="s">
        <v>115</v>
      </c>
      <c r="E29" s="103" t="s">
        <v>116</v>
      </c>
      <c r="F29" s="45" t="s">
        <v>117</v>
      </c>
      <c r="G29" s="46"/>
      <c r="H29" s="46" t="s">
        <v>93</v>
      </c>
      <c r="I29" s="46">
        <v>50</v>
      </c>
      <c r="J29" s="45">
        <v>470000000</v>
      </c>
      <c r="K29" s="43" t="s">
        <v>118</v>
      </c>
      <c r="L29" s="43" t="s">
        <v>119</v>
      </c>
      <c r="M29" s="45" t="s">
        <v>120</v>
      </c>
      <c r="N29" s="46" t="s">
        <v>26</v>
      </c>
      <c r="O29" s="43" t="s">
        <v>121</v>
      </c>
      <c r="P29" s="43" t="s">
        <v>50</v>
      </c>
      <c r="Q29" s="46">
        <v>796</v>
      </c>
      <c r="R29" s="47" t="s">
        <v>36</v>
      </c>
      <c r="S29" s="45">
        <v>15</v>
      </c>
      <c r="T29" s="104">
        <v>7170</v>
      </c>
      <c r="U29" s="91">
        <f aca="true" t="shared" si="2" ref="U29:U36">S29*T29</f>
        <v>107550</v>
      </c>
      <c r="V29" s="91">
        <f>U29*1.12</f>
        <v>120456.00000000001</v>
      </c>
      <c r="W29" s="46"/>
      <c r="X29" s="46">
        <v>2012</v>
      </c>
      <c r="Y29" s="46" t="s">
        <v>123</v>
      </c>
      <c r="Z29" s="105"/>
    </row>
    <row r="30" spans="1:26" s="6" customFormat="1" ht="63.75" customHeight="1">
      <c r="A30" s="1"/>
      <c r="B30" s="2" t="s">
        <v>125</v>
      </c>
      <c r="C30" s="3" t="s">
        <v>14</v>
      </c>
      <c r="D30" s="40" t="s">
        <v>115</v>
      </c>
      <c r="E30" s="106" t="s">
        <v>116</v>
      </c>
      <c r="F30" s="4" t="s">
        <v>124</v>
      </c>
      <c r="G30" s="1"/>
      <c r="H30" s="1" t="s">
        <v>93</v>
      </c>
      <c r="I30" s="1">
        <v>50</v>
      </c>
      <c r="J30" s="4">
        <v>470000000</v>
      </c>
      <c r="K30" s="3" t="s">
        <v>118</v>
      </c>
      <c r="L30" s="3" t="s">
        <v>119</v>
      </c>
      <c r="M30" s="4" t="s">
        <v>120</v>
      </c>
      <c r="N30" s="1" t="s">
        <v>26</v>
      </c>
      <c r="O30" s="3" t="s">
        <v>121</v>
      </c>
      <c r="P30" s="3" t="s">
        <v>50</v>
      </c>
      <c r="Q30" s="1">
        <v>796</v>
      </c>
      <c r="R30" s="39" t="s">
        <v>36</v>
      </c>
      <c r="S30" s="4">
        <v>6</v>
      </c>
      <c r="T30" s="107">
        <v>10756</v>
      </c>
      <c r="U30" s="41">
        <f t="shared" si="2"/>
        <v>64536</v>
      </c>
      <c r="V30" s="41">
        <f>U30*1.12</f>
        <v>72280.32</v>
      </c>
      <c r="W30" s="1"/>
      <c r="X30" s="7">
        <v>2012</v>
      </c>
      <c r="Y30" s="1" t="s">
        <v>123</v>
      </c>
      <c r="Z30" s="5"/>
    </row>
    <row r="31" spans="1:26" s="6" customFormat="1" ht="63.75" customHeight="1">
      <c r="A31" s="1"/>
      <c r="B31" s="2" t="s">
        <v>130</v>
      </c>
      <c r="C31" s="3" t="s">
        <v>14</v>
      </c>
      <c r="D31" s="90" t="s">
        <v>115</v>
      </c>
      <c r="E31" s="106" t="s">
        <v>116</v>
      </c>
      <c r="F31" s="4" t="s">
        <v>129</v>
      </c>
      <c r="G31" s="1"/>
      <c r="H31" s="1" t="s">
        <v>93</v>
      </c>
      <c r="I31" s="1">
        <v>50</v>
      </c>
      <c r="J31" s="4">
        <v>470000000</v>
      </c>
      <c r="K31" s="3" t="s">
        <v>100</v>
      </c>
      <c r="L31" s="3" t="s">
        <v>101</v>
      </c>
      <c r="M31" s="4" t="s">
        <v>120</v>
      </c>
      <c r="N31" s="1" t="s">
        <v>26</v>
      </c>
      <c r="O31" s="3" t="s">
        <v>102</v>
      </c>
      <c r="P31" s="3" t="s">
        <v>50</v>
      </c>
      <c r="Q31" s="1">
        <v>796</v>
      </c>
      <c r="R31" s="39" t="s">
        <v>36</v>
      </c>
      <c r="S31" s="4">
        <v>7</v>
      </c>
      <c r="T31" s="107">
        <v>19245</v>
      </c>
      <c r="U31" s="41">
        <f t="shared" si="2"/>
        <v>134715</v>
      </c>
      <c r="V31" s="41">
        <f aca="true" t="shared" si="3" ref="V31:V37">U31*1.12</f>
        <v>150880.80000000002</v>
      </c>
      <c r="W31" s="1"/>
      <c r="X31" s="1">
        <v>2012</v>
      </c>
      <c r="Y31" s="1" t="s">
        <v>123</v>
      </c>
      <c r="Z31" s="5"/>
    </row>
    <row r="32" spans="1:26" s="6" customFormat="1" ht="63.75" customHeight="1">
      <c r="A32" s="1"/>
      <c r="B32" s="2" t="s">
        <v>133</v>
      </c>
      <c r="C32" s="3" t="s">
        <v>14</v>
      </c>
      <c r="D32" s="40" t="s">
        <v>115</v>
      </c>
      <c r="E32" s="106" t="s">
        <v>131</v>
      </c>
      <c r="F32" s="4" t="s">
        <v>132</v>
      </c>
      <c r="G32" s="1"/>
      <c r="H32" s="1" t="s">
        <v>93</v>
      </c>
      <c r="I32" s="1">
        <v>50</v>
      </c>
      <c r="J32" s="4">
        <v>470000000</v>
      </c>
      <c r="K32" s="3" t="s">
        <v>118</v>
      </c>
      <c r="L32" s="3" t="s">
        <v>119</v>
      </c>
      <c r="M32" s="4" t="s">
        <v>120</v>
      </c>
      <c r="N32" s="1" t="s">
        <v>26</v>
      </c>
      <c r="O32" s="3" t="s">
        <v>121</v>
      </c>
      <c r="P32" s="3" t="s">
        <v>50</v>
      </c>
      <c r="Q32" s="1">
        <v>796</v>
      </c>
      <c r="R32" s="39" t="s">
        <v>36</v>
      </c>
      <c r="S32" s="4">
        <v>13</v>
      </c>
      <c r="T32" s="107">
        <v>9489</v>
      </c>
      <c r="U32" s="41">
        <f t="shared" si="2"/>
        <v>123357</v>
      </c>
      <c r="V32" s="41">
        <f t="shared" si="3"/>
        <v>138159.84000000003</v>
      </c>
      <c r="W32" s="1"/>
      <c r="X32" s="7">
        <v>2012</v>
      </c>
      <c r="Y32" s="1" t="s">
        <v>123</v>
      </c>
      <c r="Z32" s="5"/>
    </row>
    <row r="33" spans="1:26" s="6" customFormat="1" ht="63.75" customHeight="1">
      <c r="A33" s="1"/>
      <c r="B33" s="2" t="s">
        <v>135</v>
      </c>
      <c r="C33" s="3" t="s">
        <v>14</v>
      </c>
      <c r="D33" s="90" t="s">
        <v>115</v>
      </c>
      <c r="E33" s="106" t="s">
        <v>131</v>
      </c>
      <c r="F33" s="4" t="s">
        <v>134</v>
      </c>
      <c r="G33" s="1"/>
      <c r="H33" s="1" t="s">
        <v>93</v>
      </c>
      <c r="I33" s="1">
        <v>50</v>
      </c>
      <c r="J33" s="4">
        <v>470000000</v>
      </c>
      <c r="K33" s="3" t="s">
        <v>100</v>
      </c>
      <c r="L33" s="3" t="s">
        <v>101</v>
      </c>
      <c r="M33" s="4" t="s">
        <v>120</v>
      </c>
      <c r="N33" s="1" t="s">
        <v>26</v>
      </c>
      <c r="O33" s="3" t="s">
        <v>102</v>
      </c>
      <c r="P33" s="3" t="s">
        <v>50</v>
      </c>
      <c r="Q33" s="1">
        <v>796</v>
      </c>
      <c r="R33" s="39" t="s">
        <v>36</v>
      </c>
      <c r="S33" s="4">
        <v>8</v>
      </c>
      <c r="T33" s="107">
        <v>20664</v>
      </c>
      <c r="U33" s="41">
        <f t="shared" si="2"/>
        <v>165312</v>
      </c>
      <c r="V33" s="41">
        <f t="shared" si="3"/>
        <v>185149.44000000003</v>
      </c>
      <c r="W33" s="1"/>
      <c r="X33" s="1">
        <v>2012</v>
      </c>
      <c r="Y33" s="1" t="s">
        <v>123</v>
      </c>
      <c r="Z33" s="5"/>
    </row>
    <row r="34" spans="1:26" s="6" customFormat="1" ht="63.75" customHeight="1">
      <c r="A34" s="1"/>
      <c r="B34" s="2" t="s">
        <v>138</v>
      </c>
      <c r="C34" s="3" t="s">
        <v>14</v>
      </c>
      <c r="D34" s="90" t="s">
        <v>115</v>
      </c>
      <c r="E34" s="106" t="s">
        <v>136</v>
      </c>
      <c r="F34" s="4" t="s">
        <v>137</v>
      </c>
      <c r="G34" s="1"/>
      <c r="H34" s="1" t="s">
        <v>93</v>
      </c>
      <c r="I34" s="1">
        <v>50</v>
      </c>
      <c r="J34" s="4">
        <v>470000000</v>
      </c>
      <c r="K34" s="3" t="s">
        <v>100</v>
      </c>
      <c r="L34" s="3" t="s">
        <v>101</v>
      </c>
      <c r="M34" s="4" t="s">
        <v>120</v>
      </c>
      <c r="N34" s="1" t="s">
        <v>26</v>
      </c>
      <c r="O34" s="3" t="s">
        <v>175</v>
      </c>
      <c r="P34" s="3" t="s">
        <v>50</v>
      </c>
      <c r="Q34" s="1">
        <v>796</v>
      </c>
      <c r="R34" s="39" t="s">
        <v>36</v>
      </c>
      <c r="S34" s="4">
        <v>25</v>
      </c>
      <c r="T34" s="107">
        <v>31629</v>
      </c>
      <c r="U34" s="41">
        <f>S34*T34</f>
        <v>790725</v>
      </c>
      <c r="V34" s="41">
        <f t="shared" si="3"/>
        <v>885612.0000000001</v>
      </c>
      <c r="W34" s="1"/>
      <c r="X34" s="1">
        <v>2012</v>
      </c>
      <c r="Y34" s="1" t="s">
        <v>176</v>
      </c>
      <c r="Z34" s="5"/>
    </row>
    <row r="35" spans="1:26" s="6" customFormat="1" ht="63.75" customHeight="1">
      <c r="A35" s="1"/>
      <c r="B35" s="2" t="s">
        <v>141</v>
      </c>
      <c r="C35" s="3" t="s">
        <v>14</v>
      </c>
      <c r="D35" s="40" t="s">
        <v>115</v>
      </c>
      <c r="E35" s="106" t="s">
        <v>139</v>
      </c>
      <c r="F35" s="4" t="s">
        <v>140</v>
      </c>
      <c r="G35" s="1"/>
      <c r="H35" s="1" t="s">
        <v>93</v>
      </c>
      <c r="I35" s="1">
        <v>50</v>
      </c>
      <c r="J35" s="4">
        <v>470000000</v>
      </c>
      <c r="K35" s="3" t="s">
        <v>118</v>
      </c>
      <c r="L35" s="3" t="s">
        <v>119</v>
      </c>
      <c r="M35" s="4" t="s">
        <v>120</v>
      </c>
      <c r="N35" s="1" t="s">
        <v>26</v>
      </c>
      <c r="O35" s="3" t="s">
        <v>121</v>
      </c>
      <c r="P35" s="3" t="s">
        <v>50</v>
      </c>
      <c r="Q35" s="1">
        <v>796</v>
      </c>
      <c r="R35" s="39" t="s">
        <v>36</v>
      </c>
      <c r="S35" s="4">
        <v>13</v>
      </c>
      <c r="T35" s="107">
        <v>7420</v>
      </c>
      <c r="U35" s="41">
        <f t="shared" si="2"/>
        <v>96460</v>
      </c>
      <c r="V35" s="41">
        <f t="shared" si="3"/>
        <v>108035.20000000001</v>
      </c>
      <c r="W35" s="1"/>
      <c r="X35" s="7">
        <v>2012</v>
      </c>
      <c r="Y35" s="1" t="s">
        <v>123</v>
      </c>
      <c r="Z35" s="5"/>
    </row>
    <row r="36" spans="1:26" s="6" customFormat="1" ht="63.75" customHeight="1">
      <c r="A36" s="1"/>
      <c r="B36" s="2" t="s">
        <v>144</v>
      </c>
      <c r="C36" s="3" t="s">
        <v>14</v>
      </c>
      <c r="D36" s="90" t="s">
        <v>115</v>
      </c>
      <c r="E36" s="106" t="s">
        <v>142</v>
      </c>
      <c r="F36" s="4" t="s">
        <v>143</v>
      </c>
      <c r="G36" s="1"/>
      <c r="H36" s="1" t="s">
        <v>93</v>
      </c>
      <c r="I36" s="1">
        <v>50</v>
      </c>
      <c r="J36" s="4">
        <v>470000000</v>
      </c>
      <c r="K36" s="3" t="s">
        <v>100</v>
      </c>
      <c r="L36" s="3" t="s">
        <v>101</v>
      </c>
      <c r="M36" s="4" t="s">
        <v>120</v>
      </c>
      <c r="N36" s="1" t="s">
        <v>26</v>
      </c>
      <c r="O36" s="3" t="s">
        <v>102</v>
      </c>
      <c r="P36" s="3" t="s">
        <v>50</v>
      </c>
      <c r="Q36" s="1">
        <v>796</v>
      </c>
      <c r="R36" s="39" t="s">
        <v>36</v>
      </c>
      <c r="S36" s="4">
        <v>5</v>
      </c>
      <c r="T36" s="107">
        <v>17111</v>
      </c>
      <c r="U36" s="41">
        <f t="shared" si="2"/>
        <v>85555</v>
      </c>
      <c r="V36" s="41">
        <f t="shared" si="3"/>
        <v>95821.6</v>
      </c>
      <c r="W36" s="1"/>
      <c r="X36" s="1">
        <v>2012</v>
      </c>
      <c r="Y36" s="1" t="s">
        <v>123</v>
      </c>
      <c r="Z36" s="5"/>
    </row>
    <row r="37" spans="1:26" s="6" customFormat="1" ht="63.75" customHeight="1">
      <c r="A37" s="1"/>
      <c r="B37" s="2" t="s">
        <v>146</v>
      </c>
      <c r="C37" s="3" t="s">
        <v>14</v>
      </c>
      <c r="D37" s="90" t="s">
        <v>115</v>
      </c>
      <c r="E37" s="106" t="s">
        <v>139</v>
      </c>
      <c r="F37" s="4" t="s">
        <v>145</v>
      </c>
      <c r="G37" s="1"/>
      <c r="H37" s="1" t="s">
        <v>93</v>
      </c>
      <c r="I37" s="1">
        <v>50</v>
      </c>
      <c r="J37" s="4">
        <v>470000000</v>
      </c>
      <c r="K37" s="3" t="s">
        <v>100</v>
      </c>
      <c r="L37" s="3" t="s">
        <v>101</v>
      </c>
      <c r="M37" s="4" t="s">
        <v>120</v>
      </c>
      <c r="N37" s="1" t="s">
        <v>26</v>
      </c>
      <c r="O37" s="3" t="s">
        <v>175</v>
      </c>
      <c r="P37" s="3" t="s">
        <v>50</v>
      </c>
      <c r="Q37" s="1">
        <v>796</v>
      </c>
      <c r="R37" s="39" t="s">
        <v>36</v>
      </c>
      <c r="S37" s="4">
        <v>25</v>
      </c>
      <c r="T37" s="107">
        <v>25371</v>
      </c>
      <c r="U37" s="41">
        <f>S37*T37</f>
        <v>634275</v>
      </c>
      <c r="V37" s="41">
        <f t="shared" si="3"/>
        <v>710388.0000000001</v>
      </c>
      <c r="W37" s="1"/>
      <c r="X37" s="1">
        <v>2012</v>
      </c>
      <c r="Y37" s="1" t="s">
        <v>176</v>
      </c>
      <c r="Z37" s="5"/>
    </row>
    <row r="38" spans="1:26" s="6" customFormat="1" ht="24" customHeight="1">
      <c r="A38" s="5"/>
      <c r="B38" s="135" t="s">
        <v>148</v>
      </c>
      <c r="C38" s="136"/>
      <c r="D38" s="136"/>
      <c r="E38" s="137"/>
      <c r="F38" s="4"/>
      <c r="G38" s="1"/>
      <c r="H38" s="1"/>
      <c r="I38" s="1"/>
      <c r="J38" s="4"/>
      <c r="K38" s="3"/>
      <c r="L38" s="3"/>
      <c r="M38" s="4"/>
      <c r="N38" s="1"/>
      <c r="O38" s="3"/>
      <c r="P38" s="3"/>
      <c r="Q38" s="1"/>
      <c r="R38" s="39"/>
      <c r="S38" s="4"/>
      <c r="T38" s="107"/>
      <c r="U38" s="108">
        <f>SUM(U15:U37)</f>
        <v>96451151.07000001</v>
      </c>
      <c r="V38" s="108">
        <f>SUM(V15:V37)</f>
        <v>108025289.19839999</v>
      </c>
      <c r="W38" s="1"/>
      <c r="X38" s="1"/>
      <c r="Y38" s="1"/>
      <c r="Z38" s="5"/>
    </row>
    <row r="39" spans="2:39" s="26" customFormat="1" ht="39" customHeight="1">
      <c r="B39" s="132" t="s">
        <v>113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32"/>
      <c r="AA39" s="32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25" s="5" customFormat="1" ht="77.25" customHeight="1">
      <c r="A40" s="1"/>
      <c r="B40" s="1" t="s">
        <v>112</v>
      </c>
      <c r="C40" s="3" t="s">
        <v>14</v>
      </c>
      <c r="D40" s="92">
        <v>40905</v>
      </c>
      <c r="E40" s="4" t="s">
        <v>108</v>
      </c>
      <c r="F40" s="4" t="s">
        <v>109</v>
      </c>
      <c r="G40" s="1"/>
      <c r="H40" s="2" t="s">
        <v>93</v>
      </c>
      <c r="I40" s="1">
        <v>100</v>
      </c>
      <c r="J40" s="4">
        <v>470000000</v>
      </c>
      <c r="K40" s="3" t="s">
        <v>47</v>
      </c>
      <c r="L40" s="3" t="s">
        <v>149</v>
      </c>
      <c r="M40" s="4" t="s">
        <v>114</v>
      </c>
      <c r="N40" s="1" t="s">
        <v>110</v>
      </c>
      <c r="O40" s="3" t="s">
        <v>150</v>
      </c>
      <c r="P40" s="3" t="s">
        <v>111</v>
      </c>
      <c r="Q40" s="1"/>
      <c r="R40" s="57"/>
      <c r="S40" s="57"/>
      <c r="T40" s="58"/>
      <c r="U40" s="59">
        <v>1417409</v>
      </c>
      <c r="V40" s="60">
        <f>U40*1.12</f>
        <v>1587498.08</v>
      </c>
      <c r="W40" s="1"/>
      <c r="X40" s="1">
        <v>2012</v>
      </c>
      <c r="Y40" s="1" t="s">
        <v>151</v>
      </c>
    </row>
    <row r="41" spans="2:39" s="26" customFormat="1" ht="15.75" customHeight="1">
      <c r="B41" s="141" t="s">
        <v>41</v>
      </c>
      <c r="C41" s="142"/>
      <c r="D41" s="142"/>
      <c r="E41" s="143"/>
      <c r="F41" s="21"/>
      <c r="G41" s="19"/>
      <c r="H41" s="19"/>
      <c r="I41" s="19"/>
      <c r="J41" s="18"/>
      <c r="K41" s="20"/>
      <c r="L41" s="20"/>
      <c r="M41" s="18"/>
      <c r="N41" s="19"/>
      <c r="O41" s="20"/>
      <c r="P41" s="20"/>
      <c r="Q41" s="19"/>
      <c r="R41" s="22"/>
      <c r="S41" s="34"/>
      <c r="T41" s="35"/>
      <c r="U41" s="36">
        <f>SUM(U40:U40)</f>
        <v>1417409</v>
      </c>
      <c r="V41" s="36">
        <f>SUM(V40:V40)</f>
        <v>1587498.08</v>
      </c>
      <c r="W41" s="19"/>
      <c r="X41" s="37"/>
      <c r="Y41" s="19"/>
      <c r="Z41" s="32"/>
      <c r="AA41" s="32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2:39" s="26" customFormat="1" ht="40.5" customHeight="1">
      <c r="B42" s="129" t="s">
        <v>38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26" s="6" customFormat="1" ht="164.25" customHeight="1">
      <c r="A43" s="1"/>
      <c r="B43" s="2" t="s">
        <v>103</v>
      </c>
      <c r="C43" s="3" t="s">
        <v>14</v>
      </c>
      <c r="D43" s="4" t="s">
        <v>99</v>
      </c>
      <c r="E43" s="115" t="s">
        <v>104</v>
      </c>
      <c r="F43" s="116" t="s">
        <v>105</v>
      </c>
      <c r="G43" s="1"/>
      <c r="H43" s="1" t="s">
        <v>93</v>
      </c>
      <c r="I43" s="1">
        <v>0</v>
      </c>
      <c r="J43" s="4">
        <v>470000000</v>
      </c>
      <c r="K43" s="3" t="s">
        <v>47</v>
      </c>
      <c r="L43" s="3" t="s">
        <v>48</v>
      </c>
      <c r="M43" s="4" t="s">
        <v>107</v>
      </c>
      <c r="N43" s="33" t="s">
        <v>26</v>
      </c>
      <c r="O43" s="3" t="s">
        <v>106</v>
      </c>
      <c r="P43" s="38" t="s">
        <v>50</v>
      </c>
      <c r="Q43" s="49">
        <v>796</v>
      </c>
      <c r="R43" s="120" t="s">
        <v>36</v>
      </c>
      <c r="S43" s="121">
        <v>500</v>
      </c>
      <c r="T43" s="52">
        <v>6250</v>
      </c>
      <c r="U43" s="41">
        <f aca="true" t="shared" si="4" ref="U43:U49">S43*T43</f>
        <v>3125000</v>
      </c>
      <c r="V43" s="41">
        <f aca="true" t="shared" si="5" ref="V43:V49">U43*1.12</f>
        <v>3500000.0000000005</v>
      </c>
      <c r="W43" s="49"/>
      <c r="X43" s="1">
        <v>2012</v>
      </c>
      <c r="Y43" s="49"/>
      <c r="Z43" s="5"/>
    </row>
    <row r="44" spans="2:25" s="12" customFormat="1" ht="63.75">
      <c r="B44" s="2" t="s">
        <v>161</v>
      </c>
      <c r="C44" s="3" t="s">
        <v>14</v>
      </c>
      <c r="D44" s="110">
        <v>11684</v>
      </c>
      <c r="E44" s="33" t="s">
        <v>153</v>
      </c>
      <c r="F44" s="33" t="s">
        <v>154</v>
      </c>
      <c r="G44" s="112"/>
      <c r="H44" s="1" t="s">
        <v>93</v>
      </c>
      <c r="I44" s="1">
        <v>0</v>
      </c>
      <c r="J44" s="4">
        <v>470000000</v>
      </c>
      <c r="K44" s="3" t="s">
        <v>47</v>
      </c>
      <c r="L44" s="3" t="s">
        <v>48</v>
      </c>
      <c r="M44" s="4" t="s">
        <v>60</v>
      </c>
      <c r="N44" s="33" t="s">
        <v>26</v>
      </c>
      <c r="O44" s="3" t="s">
        <v>106</v>
      </c>
      <c r="P44" s="38" t="s">
        <v>50</v>
      </c>
      <c r="Q44" s="49">
        <v>796</v>
      </c>
      <c r="R44" s="120" t="s">
        <v>36</v>
      </c>
      <c r="S44" s="33">
        <v>1</v>
      </c>
      <c r="T44" s="117">
        <v>314395.535714</v>
      </c>
      <c r="U44" s="41">
        <f t="shared" si="4"/>
        <v>314395.535714</v>
      </c>
      <c r="V44" s="41">
        <f t="shared" si="5"/>
        <v>352122.99999968003</v>
      </c>
      <c r="W44" s="1"/>
      <c r="X44" s="1">
        <v>2012</v>
      </c>
      <c r="Y44" s="1"/>
    </row>
    <row r="45" spans="2:25" s="12" customFormat="1" ht="63.75" customHeight="1">
      <c r="B45" s="2" t="s">
        <v>162</v>
      </c>
      <c r="C45" s="3" t="s">
        <v>14</v>
      </c>
      <c r="D45" s="110">
        <v>11684</v>
      </c>
      <c r="E45" s="33" t="s">
        <v>155</v>
      </c>
      <c r="F45" s="33" t="s">
        <v>156</v>
      </c>
      <c r="G45" s="113"/>
      <c r="H45" s="1" t="s">
        <v>93</v>
      </c>
      <c r="I45" s="1">
        <v>0</v>
      </c>
      <c r="J45" s="4">
        <v>470000000</v>
      </c>
      <c r="K45" s="3" t="s">
        <v>47</v>
      </c>
      <c r="L45" s="3" t="s">
        <v>48</v>
      </c>
      <c r="M45" s="4" t="s">
        <v>60</v>
      </c>
      <c r="N45" s="33" t="s">
        <v>26</v>
      </c>
      <c r="O45" s="3" t="s">
        <v>106</v>
      </c>
      <c r="P45" s="38" t="s">
        <v>50</v>
      </c>
      <c r="Q45" s="49">
        <v>796</v>
      </c>
      <c r="R45" s="120" t="s">
        <v>36</v>
      </c>
      <c r="S45" s="33">
        <v>1</v>
      </c>
      <c r="T45" s="118">
        <v>365358.928571</v>
      </c>
      <c r="U45" s="41">
        <f t="shared" si="4"/>
        <v>365358.928571</v>
      </c>
      <c r="V45" s="41">
        <f t="shared" si="5"/>
        <v>409201.99999952</v>
      </c>
      <c r="W45" s="49"/>
      <c r="X45" s="1">
        <v>2012</v>
      </c>
      <c r="Y45" s="49"/>
    </row>
    <row r="46" spans="2:25" s="12" customFormat="1" ht="79.5" customHeight="1">
      <c r="B46" s="2" t="s">
        <v>163</v>
      </c>
      <c r="C46" s="3" t="s">
        <v>14</v>
      </c>
      <c r="D46" s="110">
        <v>11684</v>
      </c>
      <c r="E46" s="33" t="s">
        <v>155</v>
      </c>
      <c r="F46" s="33" t="s">
        <v>157</v>
      </c>
      <c r="G46" s="114"/>
      <c r="H46" s="1" t="s">
        <v>93</v>
      </c>
      <c r="I46" s="1">
        <v>0</v>
      </c>
      <c r="J46" s="4">
        <v>470000000</v>
      </c>
      <c r="K46" s="3" t="s">
        <v>47</v>
      </c>
      <c r="L46" s="3" t="s">
        <v>48</v>
      </c>
      <c r="M46" s="4" t="s">
        <v>60</v>
      </c>
      <c r="N46" s="33" t="s">
        <v>26</v>
      </c>
      <c r="O46" s="3" t="s">
        <v>106</v>
      </c>
      <c r="P46" s="38" t="s">
        <v>50</v>
      </c>
      <c r="Q46" s="49">
        <v>796</v>
      </c>
      <c r="R46" s="120" t="s">
        <v>36</v>
      </c>
      <c r="S46" s="33">
        <v>1</v>
      </c>
      <c r="T46" s="119">
        <v>353059.821428</v>
      </c>
      <c r="U46" s="41">
        <f t="shared" si="4"/>
        <v>353059.821428</v>
      </c>
      <c r="V46" s="41">
        <f t="shared" si="5"/>
        <v>395426.99999936</v>
      </c>
      <c r="W46" s="29"/>
      <c r="X46" s="1">
        <v>2012</v>
      </c>
      <c r="Y46" s="49"/>
    </row>
    <row r="47" spans="2:25" s="12" customFormat="1" ht="87" customHeight="1">
      <c r="B47" s="2" t="s">
        <v>164</v>
      </c>
      <c r="C47" s="3" t="s">
        <v>14</v>
      </c>
      <c r="D47" s="111" t="s">
        <v>169</v>
      </c>
      <c r="E47" s="33" t="s">
        <v>158</v>
      </c>
      <c r="F47" s="33" t="s">
        <v>159</v>
      </c>
      <c r="G47" s="113"/>
      <c r="H47" s="1" t="s">
        <v>93</v>
      </c>
      <c r="I47" s="1">
        <v>0</v>
      </c>
      <c r="J47" s="4">
        <v>470000000</v>
      </c>
      <c r="K47" s="3" t="s">
        <v>47</v>
      </c>
      <c r="L47" s="3" t="s">
        <v>48</v>
      </c>
      <c r="M47" s="4" t="s">
        <v>60</v>
      </c>
      <c r="N47" s="33" t="s">
        <v>26</v>
      </c>
      <c r="O47" s="3" t="s">
        <v>106</v>
      </c>
      <c r="P47" s="38" t="s">
        <v>50</v>
      </c>
      <c r="Q47" s="49">
        <v>796</v>
      </c>
      <c r="R47" s="120" t="s">
        <v>36</v>
      </c>
      <c r="S47" s="33">
        <v>2</v>
      </c>
      <c r="T47" s="118">
        <v>42366.0714285</v>
      </c>
      <c r="U47" s="41">
        <f t="shared" si="4"/>
        <v>84732.142857</v>
      </c>
      <c r="V47" s="41">
        <f t="shared" si="5"/>
        <v>94899.99999984</v>
      </c>
      <c r="W47" s="49"/>
      <c r="X47" s="1">
        <v>2012</v>
      </c>
      <c r="Y47" s="49"/>
    </row>
    <row r="48" spans="2:25" s="12" customFormat="1" ht="87" customHeight="1">
      <c r="B48" s="2" t="s">
        <v>165</v>
      </c>
      <c r="C48" s="3" t="s">
        <v>14</v>
      </c>
      <c r="D48" s="111" t="s">
        <v>170</v>
      </c>
      <c r="E48" s="33" t="s">
        <v>168</v>
      </c>
      <c r="F48" s="33" t="s">
        <v>160</v>
      </c>
      <c r="G48" s="113"/>
      <c r="H48" s="1" t="s">
        <v>93</v>
      </c>
      <c r="I48" s="1">
        <v>0</v>
      </c>
      <c r="J48" s="4">
        <v>470000000</v>
      </c>
      <c r="K48" s="3" t="s">
        <v>47</v>
      </c>
      <c r="L48" s="3" t="s">
        <v>48</v>
      </c>
      <c r="M48" s="4" t="s">
        <v>60</v>
      </c>
      <c r="N48" s="33" t="s">
        <v>26</v>
      </c>
      <c r="O48" s="3" t="s">
        <v>106</v>
      </c>
      <c r="P48" s="38" t="s">
        <v>50</v>
      </c>
      <c r="Q48" s="31" t="s">
        <v>166</v>
      </c>
      <c r="R48" s="28" t="s">
        <v>167</v>
      </c>
      <c r="S48" s="33">
        <v>1</v>
      </c>
      <c r="T48" s="118">
        <v>1428571.42857</v>
      </c>
      <c r="U48" s="41">
        <f t="shared" si="4"/>
        <v>1428571.42857</v>
      </c>
      <c r="V48" s="41">
        <f t="shared" si="5"/>
        <v>1599999.9999984002</v>
      </c>
      <c r="W48" s="49"/>
      <c r="X48" s="1">
        <v>2012</v>
      </c>
      <c r="Y48" s="49"/>
    </row>
    <row r="49" spans="2:25" s="12" customFormat="1" ht="87" customHeight="1">
      <c r="B49" s="2" t="s">
        <v>173</v>
      </c>
      <c r="C49" s="3" t="s">
        <v>14</v>
      </c>
      <c r="D49" s="90" t="s">
        <v>115</v>
      </c>
      <c r="E49" s="106" t="s">
        <v>116</v>
      </c>
      <c r="F49" s="4" t="s">
        <v>174</v>
      </c>
      <c r="G49" s="1"/>
      <c r="H49" s="1" t="s">
        <v>93</v>
      </c>
      <c r="I49" s="1">
        <v>50</v>
      </c>
      <c r="J49" s="4">
        <v>470000000</v>
      </c>
      <c r="K49" s="3" t="s">
        <v>100</v>
      </c>
      <c r="L49" s="3" t="s">
        <v>101</v>
      </c>
      <c r="M49" s="4" t="s">
        <v>120</v>
      </c>
      <c r="N49" s="1" t="s">
        <v>26</v>
      </c>
      <c r="O49" s="3" t="s">
        <v>61</v>
      </c>
      <c r="P49" s="3" t="s">
        <v>50</v>
      </c>
      <c r="Q49" s="1">
        <v>796</v>
      </c>
      <c r="R49" s="39" t="s">
        <v>36</v>
      </c>
      <c r="S49" s="4">
        <v>36</v>
      </c>
      <c r="T49" s="107">
        <v>28542</v>
      </c>
      <c r="U49" s="41">
        <f t="shared" si="4"/>
        <v>1027512</v>
      </c>
      <c r="V49" s="41">
        <f t="shared" si="5"/>
        <v>1150813.4400000002</v>
      </c>
      <c r="W49" s="1"/>
      <c r="X49" s="1">
        <v>2012</v>
      </c>
      <c r="Y49" s="1"/>
    </row>
    <row r="50" spans="1:39" s="26" customFormat="1" ht="15.75">
      <c r="A50" s="17"/>
      <c r="B50" s="130" t="s">
        <v>37</v>
      </c>
      <c r="C50" s="130"/>
      <c r="D50" s="130"/>
      <c r="E50" s="18"/>
      <c r="F50" s="130"/>
      <c r="G50" s="130"/>
      <c r="H50" s="130"/>
      <c r="I50" s="19"/>
      <c r="J50" s="18"/>
      <c r="K50" s="20"/>
      <c r="L50" s="20"/>
      <c r="M50" s="18"/>
      <c r="N50" s="21"/>
      <c r="O50" s="19"/>
      <c r="P50" s="20"/>
      <c r="Q50" s="19"/>
      <c r="R50" s="22"/>
      <c r="S50" s="18"/>
      <c r="T50" s="23"/>
      <c r="U50" s="24">
        <f>SUM(U43:U49)</f>
        <v>6698629.857140001</v>
      </c>
      <c r="V50" s="24">
        <f>SUM(V43:V49)</f>
        <v>7502465.439996801</v>
      </c>
      <c r="W50" s="19"/>
      <c r="X50" s="19"/>
      <c r="Y50" s="19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2:39" s="26" customFormat="1" ht="24" customHeight="1">
      <c r="B51" s="124" t="s">
        <v>40</v>
      </c>
      <c r="C51" s="124"/>
      <c r="D51" s="124"/>
      <c r="E51" s="18"/>
      <c r="F51" s="18"/>
      <c r="G51" s="20"/>
      <c r="H51" s="19"/>
      <c r="I51" s="19"/>
      <c r="J51" s="18"/>
      <c r="K51" s="20"/>
      <c r="L51" s="20"/>
      <c r="M51" s="18"/>
      <c r="N51" s="21"/>
      <c r="O51" s="19"/>
      <c r="P51" s="20"/>
      <c r="Q51" s="19"/>
      <c r="R51" s="22"/>
      <c r="S51" s="18"/>
      <c r="T51" s="23"/>
      <c r="U51" s="93">
        <f>U38+U41+U50</f>
        <v>104567189.92714001</v>
      </c>
      <c r="V51" s="93">
        <f>V38+V41+V50</f>
        <v>117115252.71839678</v>
      </c>
      <c r="W51" s="19"/>
      <c r="X51" s="19"/>
      <c r="Y51" s="27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2:39" s="100" customFormat="1" ht="45" customHeight="1">
      <c r="B52" s="68"/>
      <c r="C52" s="69"/>
      <c r="D52" s="70"/>
      <c r="E52" s="71"/>
      <c r="F52" s="71"/>
      <c r="G52" s="69"/>
      <c r="H52" s="13"/>
      <c r="I52" s="13"/>
      <c r="J52" s="71"/>
      <c r="K52" s="69"/>
      <c r="L52" s="69"/>
      <c r="M52" s="71"/>
      <c r="N52" s="72"/>
      <c r="O52" s="13"/>
      <c r="P52" s="69"/>
      <c r="Q52" s="13"/>
      <c r="R52" s="73"/>
      <c r="S52" s="13"/>
      <c r="T52" s="74"/>
      <c r="U52" s="75"/>
      <c r="V52" s="75"/>
      <c r="W52" s="13"/>
      <c r="X52" s="13"/>
      <c r="Y52" s="13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</row>
    <row r="53" spans="2:39" s="100" customFormat="1" ht="24" customHeight="1">
      <c r="B53" s="63"/>
      <c r="C53" s="76"/>
      <c r="D53" s="77"/>
      <c r="E53" s="78"/>
      <c r="F53" s="125"/>
      <c r="G53" s="125"/>
      <c r="H53" s="79"/>
      <c r="I53" s="99"/>
      <c r="J53" s="99"/>
      <c r="K53" s="99"/>
      <c r="L53" s="99"/>
      <c r="M53" s="123"/>
      <c r="N53" s="123"/>
      <c r="O53" s="123"/>
      <c r="P53" s="123"/>
      <c r="Q53" s="80"/>
      <c r="R53" s="81"/>
      <c r="S53" s="81"/>
      <c r="T53" s="82"/>
      <c r="U53" s="83"/>
      <c r="V53" s="83"/>
      <c r="W53" s="80"/>
      <c r="X53" s="63"/>
      <c r="Y53" s="80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</row>
    <row r="54" spans="2:39" s="85" customFormat="1" ht="30.75" customHeight="1">
      <c r="B54" s="84"/>
      <c r="C54" s="84"/>
      <c r="D54" s="84"/>
      <c r="E54" s="84"/>
      <c r="F54" s="84"/>
      <c r="G54" s="84"/>
      <c r="H54" s="84"/>
      <c r="I54" s="126"/>
      <c r="J54" s="126"/>
      <c r="K54" s="126"/>
      <c r="L54" s="126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00" customFormat="1" ht="25.5" customHeight="1">
      <c r="B55" s="99"/>
      <c r="C55" s="99"/>
      <c r="D55" s="99"/>
      <c r="E55" s="99"/>
      <c r="F55" s="125"/>
      <c r="G55" s="125"/>
      <c r="H55" s="99"/>
      <c r="I55" s="99"/>
      <c r="J55" s="99"/>
      <c r="K55" s="99"/>
      <c r="L55" s="99"/>
      <c r="M55" s="123"/>
      <c r="N55" s="123"/>
      <c r="O55" s="123"/>
      <c r="P55" s="123"/>
      <c r="Q55" s="99"/>
      <c r="R55" s="99"/>
      <c r="S55" s="99"/>
      <c r="T55" s="99"/>
      <c r="U55" s="99"/>
      <c r="V55" s="99"/>
      <c r="W55" s="99"/>
      <c r="X55" s="99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</row>
    <row r="56" spans="2:39" s="85" customFormat="1" ht="30.7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98"/>
      <c r="R56" s="98"/>
      <c r="S56" s="98"/>
      <c r="T56" s="98"/>
      <c r="U56" s="84"/>
      <c r="V56" s="84"/>
      <c r="W56" s="84"/>
      <c r="X56" s="84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61" customFormat="1" ht="25.5" customHeight="1">
      <c r="B57" s="79"/>
      <c r="C57" s="79"/>
      <c r="D57" s="79"/>
      <c r="E57" s="79"/>
      <c r="F57" s="99"/>
      <c r="G57" s="99"/>
      <c r="H57" s="99"/>
      <c r="I57" s="99"/>
      <c r="J57" s="99"/>
      <c r="K57" s="99"/>
      <c r="L57" s="99"/>
      <c r="M57" s="123"/>
      <c r="N57" s="123"/>
      <c r="O57" s="123"/>
      <c r="P57" s="123"/>
      <c r="Q57" s="79"/>
      <c r="R57" s="79"/>
      <c r="S57" s="79"/>
      <c r="T57" s="79"/>
      <c r="U57" s="79"/>
      <c r="V57" s="79"/>
      <c r="W57" s="79"/>
      <c r="X57" s="79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2:39" s="11" customFormat="1" ht="30.75" customHeight="1">
      <c r="B58" s="86"/>
      <c r="C58" s="86"/>
      <c r="D58" s="86"/>
      <c r="E58" s="86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6"/>
      <c r="R58" s="86"/>
      <c r="S58" s="86"/>
      <c r="T58" s="86"/>
      <c r="U58" s="86"/>
      <c r="V58" s="86"/>
      <c r="W58" s="86"/>
      <c r="X58" s="86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s="61" customFormat="1" ht="25.5" customHeight="1">
      <c r="B59" s="79"/>
      <c r="C59" s="79"/>
      <c r="D59" s="79"/>
      <c r="E59" s="79"/>
      <c r="F59" s="94"/>
      <c r="G59" s="99"/>
      <c r="H59" s="99"/>
      <c r="I59" s="99"/>
      <c r="J59" s="99"/>
      <c r="K59" s="99"/>
      <c r="L59" s="99"/>
      <c r="M59" s="123"/>
      <c r="N59" s="123"/>
      <c r="O59" s="123"/>
      <c r="P59" s="123"/>
      <c r="Q59" s="79"/>
      <c r="R59" s="79"/>
      <c r="S59" s="79"/>
      <c r="T59" s="79"/>
      <c r="U59" s="79"/>
      <c r="V59" s="79"/>
      <c r="W59" s="79"/>
      <c r="X59" s="79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39" s="11" customFormat="1" ht="30.75" customHeight="1">
      <c r="B60" s="86"/>
      <c r="C60" s="86"/>
      <c r="D60" s="86"/>
      <c r="E60" s="86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6"/>
      <c r="R60" s="86"/>
      <c r="S60" s="86"/>
      <c r="T60" s="86"/>
      <c r="U60" s="86"/>
      <c r="V60" s="86"/>
      <c r="W60" s="86"/>
      <c r="X60" s="86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s="61" customFormat="1" ht="25.5" customHeight="1">
      <c r="B61" s="79"/>
      <c r="C61" s="79"/>
      <c r="D61" s="79"/>
      <c r="E61" s="79"/>
      <c r="F61" s="94"/>
      <c r="G61" s="99"/>
      <c r="H61" s="99"/>
      <c r="I61" s="99"/>
      <c r="J61" s="99"/>
      <c r="K61" s="99"/>
      <c r="L61" s="99"/>
      <c r="M61" s="123"/>
      <c r="N61" s="123"/>
      <c r="O61" s="123"/>
      <c r="P61" s="123"/>
      <c r="Q61" s="79"/>
      <c r="R61" s="79"/>
      <c r="S61" s="79"/>
      <c r="T61" s="79"/>
      <c r="U61" s="79"/>
      <c r="V61" s="79"/>
      <c r="W61" s="79"/>
      <c r="X61" s="79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2:39" s="11" customFormat="1" ht="30.75" customHeight="1">
      <c r="B62" s="86"/>
      <c r="C62" s="86"/>
      <c r="D62" s="86"/>
      <c r="E62" s="86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6"/>
      <c r="R62" s="86"/>
      <c r="S62" s="86"/>
      <c r="T62" s="86"/>
      <c r="U62" s="86"/>
      <c r="V62" s="86"/>
      <c r="W62" s="86"/>
      <c r="X62" s="86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2:39" s="11" customFormat="1" ht="25.5" customHeight="1">
      <c r="B63" s="86"/>
      <c r="C63" s="86"/>
      <c r="D63" s="86"/>
      <c r="E63" s="86"/>
      <c r="F63" s="99"/>
      <c r="G63" s="84"/>
      <c r="H63" s="84"/>
      <c r="I63" s="84"/>
      <c r="J63" s="84"/>
      <c r="K63" s="84"/>
      <c r="L63" s="84"/>
      <c r="M63" s="123"/>
      <c r="N63" s="123"/>
      <c r="O63" s="123"/>
      <c r="P63" s="123"/>
      <c r="Q63" s="86"/>
      <c r="R63" s="86"/>
      <c r="S63" s="86"/>
      <c r="T63" s="86"/>
      <c r="U63" s="86"/>
      <c r="V63" s="86"/>
      <c r="W63" s="86"/>
      <c r="X63" s="86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2:39" s="11" customFormat="1" ht="30.75" customHeight="1">
      <c r="B64" s="86"/>
      <c r="C64" s="86"/>
      <c r="D64" s="86"/>
      <c r="E64" s="86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6"/>
      <c r="R64" s="86"/>
      <c r="S64" s="86"/>
      <c r="T64" s="86"/>
      <c r="U64" s="86"/>
      <c r="V64" s="86"/>
      <c r="W64" s="86"/>
      <c r="X64" s="86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s="61" customFormat="1" ht="25.5" customHeight="1">
      <c r="B65" s="79"/>
      <c r="C65" s="79"/>
      <c r="D65" s="79"/>
      <c r="E65" s="79"/>
      <c r="F65" s="94"/>
      <c r="G65" s="99"/>
      <c r="H65" s="99"/>
      <c r="I65" s="123"/>
      <c r="J65" s="123"/>
      <c r="K65" s="123"/>
      <c r="L65" s="123"/>
      <c r="M65" s="123"/>
      <c r="N65" s="123"/>
      <c r="O65" s="123"/>
      <c r="P65" s="123"/>
      <c r="Q65" s="79"/>
      <c r="R65" s="79"/>
      <c r="S65" s="79"/>
      <c r="T65" s="79"/>
      <c r="U65" s="79"/>
      <c r="V65" s="79"/>
      <c r="W65" s="79"/>
      <c r="X65" s="79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1" customFormat="1" ht="30.7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2:39" s="61" customFormat="1" ht="25.5" customHeight="1">
      <c r="B67" s="79"/>
      <c r="C67" s="79"/>
      <c r="D67" s="79"/>
      <c r="E67" s="79"/>
      <c r="F67" s="99"/>
      <c r="G67" s="79"/>
      <c r="H67" s="79"/>
      <c r="I67" s="79"/>
      <c r="J67" s="79"/>
      <c r="K67" s="79"/>
      <c r="L67" s="79"/>
      <c r="M67" s="123"/>
      <c r="N67" s="123"/>
      <c r="O67" s="123"/>
      <c r="P67" s="123"/>
      <c r="Q67" s="79"/>
      <c r="R67" s="79"/>
      <c r="S67" s="79"/>
      <c r="T67" s="79"/>
      <c r="U67" s="79"/>
      <c r="V67" s="79"/>
      <c r="W67" s="79"/>
      <c r="X67" s="79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24" ht="47.25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2:24" ht="47.25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2:24" ht="47.25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2:24" ht="47.25" customHeight="1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2:24" ht="47.2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2:24" ht="47.25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2:24" ht="47.2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2:24" ht="47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2:39" ht="47.25" customHeight="1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2:39" ht="47.25" customHeight="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ht="47.25" customHeight="1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ht="47.25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2:39" ht="47.25" customHeight="1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47.25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ht="47.25" customHeight="1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2:39" ht="47.25" customHeight="1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2:39" ht="47.25" customHeight="1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2:39" ht="47.25" customHeight="1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2:39" ht="47.25" customHeight="1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2:39" ht="47.25" customHeight="1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2:39" ht="47.25" customHeight="1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2:39" ht="47.25" customHeight="1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2:39" ht="47.25" customHeight="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2:39" ht="47.25" customHeight="1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2:39" ht="47.25" customHeight="1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2:39" ht="47.25" customHeight="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2:39" ht="47.25" customHeight="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2:39" ht="47.25" customHeigh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2:39" ht="47.25" customHeight="1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2:39" ht="47.25" customHeight="1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2:39" ht="47.25" customHeight="1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2:39" ht="47.25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2:39" ht="47.25" customHeight="1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2:39" ht="47.25" customHeigh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2:39" ht="47.25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2:39" ht="47.25" customHeight="1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2:39" ht="47.25" customHeigh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2:39" ht="47.25" customHeigh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2:39" ht="47.25" customHeight="1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2:39" ht="47.25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2:39" ht="47.25" customHeight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2:39" ht="47.25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2:39" ht="47.25" customHeigh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2:39" ht="47.25" customHeight="1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2:39" ht="47.25" customHeigh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2:39" ht="47.25" customHeigh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2:39" ht="47.25" customHeigh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2:39" ht="47.25" customHeight="1">
      <c r="B115" s="88"/>
      <c r="C115" s="30" t="s">
        <v>14</v>
      </c>
      <c r="D115" s="30" t="s">
        <v>28</v>
      </c>
      <c r="E115" s="28" t="s">
        <v>29</v>
      </c>
      <c r="F115" s="28" t="s">
        <v>30</v>
      </c>
      <c r="G115" s="29"/>
      <c r="H115" s="29" t="s">
        <v>31</v>
      </c>
      <c r="I115" s="29">
        <v>0</v>
      </c>
      <c r="J115" s="28">
        <v>470000000</v>
      </c>
      <c r="K115" s="30" t="s">
        <v>27</v>
      </c>
      <c r="L115" s="30" t="s">
        <v>32</v>
      </c>
      <c r="M115" s="28" t="s">
        <v>33</v>
      </c>
      <c r="N115" s="29" t="s">
        <v>26</v>
      </c>
      <c r="O115" s="29" t="s">
        <v>34</v>
      </c>
      <c r="P115" s="30" t="s">
        <v>35</v>
      </c>
      <c r="Q115" s="29">
        <v>796</v>
      </c>
      <c r="R115" s="54" t="s">
        <v>36</v>
      </c>
      <c r="S115" s="28">
        <v>1</v>
      </c>
      <c r="T115" s="55">
        <v>267857.14</v>
      </c>
      <c r="U115" s="56">
        <f>S115*T115</f>
        <v>267857.14</v>
      </c>
      <c r="V115" s="56">
        <f>U115*1.12</f>
        <v>299999.9968</v>
      </c>
      <c r="W115" s="29"/>
      <c r="X115" s="29">
        <v>2012</v>
      </c>
      <c r="Y115" s="2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2:39" ht="47.25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2:39" ht="47.25" customHeight="1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2:39" ht="47.25" customHeight="1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2:39" ht="47.25" customHeight="1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2:39" ht="47.25" customHeight="1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2:39" ht="47.25" customHeight="1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2:39" ht="47.25" customHeight="1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2:39" ht="47.25" customHeight="1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2:39" ht="47.25" customHeight="1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2:39" ht="47.25" customHeight="1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2:39" ht="47.25" customHeight="1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2:39" ht="47.25" customHeight="1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2:39" ht="47.25" customHeight="1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2:39" ht="47.25" customHeight="1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2:39" ht="47.25" customHeight="1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2:39" ht="47.25" customHeight="1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2:39" ht="47.25" customHeight="1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2:39" ht="47.25" customHeight="1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2:39" ht="47.25" customHeight="1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2:39" ht="47.25" customHeight="1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2:39" ht="47.25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2:39" ht="47.25" customHeight="1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2:39" ht="47.25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2:39" ht="47.25" customHeight="1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2:39" ht="47.25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2:39" ht="47.25" customHeight="1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2:39" ht="47.25" customHeight="1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2:39" ht="47.25" customHeight="1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2:39" ht="47.25" customHeight="1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2:39" ht="47.25" customHeight="1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2:39" ht="47.25" customHeight="1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2:39" ht="47.25" customHeight="1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2:39" ht="47.25" customHeight="1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2:39" ht="47.25" customHeight="1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2:39" ht="47.25" customHeight="1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2:39" ht="47.25" customHeight="1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2:39" ht="47.25" customHeight="1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2:39" ht="47.25" customHeight="1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2:39" ht="47.25" customHeight="1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2:39" ht="47.25" customHeight="1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2:39" ht="47.25" customHeight="1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2:39" ht="47.25" customHeight="1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2:39" ht="47.25" customHeight="1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2:39" ht="47.25" customHeight="1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2:39" ht="47.25" customHeight="1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2:39" ht="47.25" customHeight="1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2:39" ht="47.25" customHeight="1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2:39" ht="47.25" customHeight="1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2:39" ht="47.25" customHeight="1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2:39" ht="47.25" customHeight="1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2:39" ht="47.25" customHeight="1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2:39" ht="47.25" customHeight="1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2:39" ht="47.25" customHeight="1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2:39" ht="47.25" customHeight="1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2:39" ht="47.25" customHeight="1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2:39" ht="47.25" customHeight="1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2:39" ht="47.25" customHeight="1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2:39" ht="47.25" customHeight="1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2:39" ht="47.25" customHeight="1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2:39" ht="47.25" customHeight="1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2:39" ht="47.25" customHeight="1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2:39" ht="47.25" customHeight="1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2:39" ht="47.25" customHeight="1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2:39" ht="47.25" customHeight="1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2:39" ht="47.25" customHeight="1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2:39" ht="47.25" customHeight="1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2:39" ht="47.25" customHeight="1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2:39" ht="47.25" customHeight="1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2:39" ht="47.25" customHeight="1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2:39" ht="47.25" customHeight="1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2:39" ht="47.25" customHeight="1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2:39" ht="47.25" customHeight="1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2:39" ht="47.25" customHeight="1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2:39" ht="47.25" customHeight="1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2:39" ht="47.25" customHeight="1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2:39" ht="47.25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2:39" ht="47.25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2:39" ht="47.25" customHeight="1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2:39" ht="47.25" customHeight="1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2:39" ht="47.25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2:39" ht="47.25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</sheetData>
  <sheetProtection formatCells="0" formatColumns="0" formatRows="0" insertColumns="0" insertRows="0" insertHyperlinks="0" deleteColumns="0" deleteRows="0" sort="0" autoFilter="0" pivotTables="0"/>
  <mergeCells count="53">
    <mergeCell ref="B13:E13"/>
    <mergeCell ref="B41:E41"/>
    <mergeCell ref="W1:Y1"/>
    <mergeCell ref="W2:Y2"/>
    <mergeCell ref="W3:Y3"/>
    <mergeCell ref="W4:Y4"/>
    <mergeCell ref="B6:Y6"/>
    <mergeCell ref="T7:Y7"/>
    <mergeCell ref="B8:B9"/>
    <mergeCell ref="C8:C9"/>
    <mergeCell ref="D8:D9"/>
    <mergeCell ref="E8:E9"/>
    <mergeCell ref="F8:F9"/>
    <mergeCell ref="G8:G9"/>
    <mergeCell ref="S8:S9"/>
    <mergeCell ref="H8:H9"/>
    <mergeCell ref="I8:I9"/>
    <mergeCell ref="J8:J9"/>
    <mergeCell ref="K8:K9"/>
    <mergeCell ref="L8:L9"/>
    <mergeCell ref="M8:M9"/>
    <mergeCell ref="W8:W9"/>
    <mergeCell ref="B38:E38"/>
    <mergeCell ref="B11:Y11"/>
    <mergeCell ref="X8:X9"/>
    <mergeCell ref="Y8:Y9"/>
    <mergeCell ref="N8:N9"/>
    <mergeCell ref="O8:O9"/>
    <mergeCell ref="P8:P9"/>
    <mergeCell ref="Q8:Q9"/>
    <mergeCell ref="R8:R9"/>
    <mergeCell ref="B42:Y42"/>
    <mergeCell ref="B50:D50"/>
    <mergeCell ref="F50:H50"/>
    <mergeCell ref="Z8:Z9"/>
    <mergeCell ref="B14:Y14"/>
    <mergeCell ref="B39:Y39"/>
    <mergeCell ref="T8:T9"/>
    <mergeCell ref="U8:U9"/>
    <mergeCell ref="V8:V9"/>
    <mergeCell ref="B51:D51"/>
    <mergeCell ref="F53:G53"/>
    <mergeCell ref="M53:P53"/>
    <mergeCell ref="I54:L54"/>
    <mergeCell ref="F55:G55"/>
    <mergeCell ref="M55:P55"/>
    <mergeCell ref="M67:P67"/>
    <mergeCell ref="M57:P57"/>
    <mergeCell ref="M59:P59"/>
    <mergeCell ref="M61:P61"/>
    <mergeCell ref="M63:P63"/>
    <mergeCell ref="I65:L65"/>
    <mergeCell ref="M65:P65"/>
  </mergeCells>
  <printOptions horizontalCentered="1"/>
  <pageMargins left="0" right="0" top="0.35433070866141736" bottom="0.1968503937007874" header="0.31496062992125984" footer="0.31496062992125984"/>
  <pageSetup orientation="landscape" paperSize="9" scale="3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2012-11-21T06:46:55Z</cp:lastPrinted>
  <dcterms:modified xsi:type="dcterms:W3CDTF">2012-11-23T10:08:57Z</dcterms:modified>
  <cp:category/>
  <cp:version/>
  <cp:contentType/>
  <cp:contentStatus/>
</cp:coreProperties>
</file>